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'Sheet1'!$A$1:$F$205</definedName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<sst xmlns="http://schemas.openxmlformats.org/spreadsheetml/2006/main" count="398" uniqueCount="213">
  <si>
    <t>Quantity</t>
  </si>
  <si>
    <t>Unit</t>
  </si>
  <si>
    <t>Unit Cost</t>
  </si>
  <si>
    <t>Amount</t>
  </si>
  <si>
    <t>LF</t>
  </si>
  <si>
    <t>Curb Type A-1, Type A-2 &amp; Grading</t>
  </si>
  <si>
    <t>Curb Type B&amp;D (6" CF) &amp; Grading</t>
  </si>
  <si>
    <t>Curb Type B&amp;D (8" CF) &amp; Grading</t>
  </si>
  <si>
    <t>Curb Type C-1 &amp; Grading</t>
  </si>
  <si>
    <t>Curb Type C-2 &amp; Grading</t>
  </si>
  <si>
    <t>Remove Curb &amp; Gutter</t>
  </si>
  <si>
    <t>6" Curb</t>
  </si>
  <si>
    <t>6" Curb &amp; Gutter</t>
  </si>
  <si>
    <t>8" Curb</t>
  </si>
  <si>
    <t>8" Curb &amp; Gutter</t>
  </si>
  <si>
    <t>Adjust Gutter to Curb</t>
  </si>
  <si>
    <t>SF</t>
  </si>
  <si>
    <t>Cross Gutter</t>
  </si>
  <si>
    <t>Spandrel</t>
  </si>
  <si>
    <t>Sidewalk 4"</t>
  </si>
  <si>
    <t>Driveway Approach-Residential</t>
  </si>
  <si>
    <t>Driveway Approach-Commercial</t>
  </si>
  <si>
    <t>EA</t>
  </si>
  <si>
    <t>Handicap Ramp</t>
  </si>
  <si>
    <t>Aggregate Base</t>
  </si>
  <si>
    <t>AC Pavement Over CAB Native</t>
  </si>
  <si>
    <t>COST ESTIMATE - PUBLIC IMPROVEMENT</t>
  </si>
  <si>
    <t xml:space="preserve">AC Pavement Over Native </t>
  </si>
  <si>
    <t>CY</t>
  </si>
  <si>
    <t>Excavation</t>
  </si>
  <si>
    <t>LS</t>
  </si>
  <si>
    <t>Barricades</t>
  </si>
  <si>
    <t>AC Overlay</t>
  </si>
  <si>
    <t xml:space="preserve">SF </t>
  </si>
  <si>
    <t>Fog Seal</t>
  </si>
  <si>
    <t>Prep Sub-Grade</t>
  </si>
  <si>
    <t>Street Name Signs</t>
  </si>
  <si>
    <t>Regulatory Signs</t>
  </si>
  <si>
    <t>Stop Sign</t>
  </si>
  <si>
    <t xml:space="preserve">EA </t>
  </si>
  <si>
    <t>Guide Marker</t>
  </si>
  <si>
    <t>Sawcut Set up</t>
  </si>
  <si>
    <t xml:space="preserve">Sawcut </t>
  </si>
  <si>
    <t>Relocate Chain Link Fence</t>
  </si>
  <si>
    <t>Chain Link Fence</t>
  </si>
  <si>
    <t>3" AC Cut &amp; Removal</t>
  </si>
  <si>
    <t>6" PCC Cut &amp; Removal</t>
  </si>
  <si>
    <t>Install 6" PCC</t>
  </si>
  <si>
    <t>Install 3" AC</t>
  </si>
  <si>
    <t>Street Tree</t>
  </si>
  <si>
    <t>Street Light</t>
  </si>
  <si>
    <t>Service Pedestal</t>
  </si>
  <si>
    <t>Remove Street Light</t>
  </si>
  <si>
    <t>Street Striping - Thermoplastic</t>
  </si>
  <si>
    <t>Ped X-Walk Striping - Thermoplastic</t>
  </si>
  <si>
    <t>Pavement Markers</t>
  </si>
  <si>
    <t>OFF SITE</t>
  </si>
  <si>
    <t>Cold Mill 2" to 1"</t>
  </si>
  <si>
    <t>TN</t>
  </si>
  <si>
    <t>AC Street Cut Repair</t>
  </si>
  <si>
    <t>AB Street Cut Repair</t>
  </si>
  <si>
    <t>Clearing &amp; Removal</t>
  </si>
  <si>
    <t>AC Prime &amp; Seal</t>
  </si>
  <si>
    <t>Redwood header</t>
  </si>
  <si>
    <t>Guard Posts</t>
  </si>
  <si>
    <t>Guard Posts (Wood)</t>
  </si>
  <si>
    <t>Fill Material (Import)</t>
  </si>
  <si>
    <t>Other</t>
  </si>
  <si>
    <t>SEWER</t>
  </si>
  <si>
    <t>Drop Manhole</t>
  </si>
  <si>
    <t>Precast Manhole 48" Std. B-11-83</t>
  </si>
  <si>
    <t>Precast Manhole 60" Std B-11-83</t>
  </si>
  <si>
    <t>Adjust Top of Manhole to Grade</t>
  </si>
  <si>
    <t>4" VCP Lateral</t>
  </si>
  <si>
    <t xml:space="preserve">CITY OF POMONA - PUBLIC WORKS/ENGINEERING </t>
  </si>
  <si>
    <t>6" VCP Lateral</t>
  </si>
  <si>
    <t>8" Lateral</t>
  </si>
  <si>
    <t>Saddle</t>
  </si>
  <si>
    <t>Clean Out</t>
  </si>
  <si>
    <t>6" MH Maintenance Pad</t>
  </si>
  <si>
    <t>End Plug</t>
  </si>
  <si>
    <t>Protect Existing Sewer in Place</t>
  </si>
  <si>
    <t>Fill, Cap &amp; Abandon Existing Sewer</t>
  </si>
  <si>
    <t>4" WYE Branch</t>
  </si>
  <si>
    <t>6" WYE Branch</t>
  </si>
  <si>
    <t>Trench Fill Material (Import)</t>
  </si>
  <si>
    <t>Trench Gravel</t>
  </si>
  <si>
    <t>Trench Red Slurry Mix</t>
  </si>
  <si>
    <t>Sawcut &amp; Remove Concrete</t>
  </si>
  <si>
    <t>Sawcut &amp; Remove AC Pavement</t>
  </si>
  <si>
    <t>Concrete Encasement per Std B-12-58</t>
  </si>
  <si>
    <t>Trench Excavation</t>
  </si>
  <si>
    <t>Connect to Existing MH</t>
  </si>
  <si>
    <t>Plan No.</t>
  </si>
  <si>
    <t>STORM DRAIN</t>
  </si>
  <si>
    <t>Junction Structure (No MH)</t>
  </si>
  <si>
    <t>Junction Structure (With MH)</t>
  </si>
  <si>
    <t>Manhole No. 2</t>
  </si>
  <si>
    <t>Adjust MH to Grade</t>
  </si>
  <si>
    <t>Pipe Connect to Existing Storm Drain</t>
  </si>
  <si>
    <t>Protect in Place</t>
  </si>
  <si>
    <t>Local Depression</t>
  </si>
  <si>
    <t>Concrete Collar</t>
  </si>
  <si>
    <t>Inlet Structure</t>
  </si>
  <si>
    <t>Outlet Structure</t>
  </si>
  <si>
    <t>Transition Structure #412</t>
  </si>
  <si>
    <t>Catch Basin - 7'</t>
  </si>
  <si>
    <t>Catch Basin - 14'</t>
  </si>
  <si>
    <t>Catch Basin - 21'</t>
  </si>
  <si>
    <t>Catch Basin - 28'</t>
  </si>
  <si>
    <t>Grate Inlet Structure</t>
  </si>
  <si>
    <t>Parkway Culvert</t>
  </si>
  <si>
    <t>Headwall</t>
  </si>
  <si>
    <t>Rip Rap</t>
  </si>
  <si>
    <t>Slurry Seal Street</t>
  </si>
  <si>
    <t>Connect to Existing Manhole</t>
  </si>
  <si>
    <t>Reinforced concrete</t>
  </si>
  <si>
    <t>Slurry Mix</t>
  </si>
  <si>
    <t>Install Curb &amp; Gutter</t>
  </si>
  <si>
    <t>Concrete Encasement per B-12-58</t>
  </si>
  <si>
    <t>Remove Existing Storm Drain</t>
  </si>
  <si>
    <t>$6.00 to $12.00</t>
  </si>
  <si>
    <t>Fill, Cap &amp; Abandon Existing Storm Drain</t>
  </si>
  <si>
    <t>$15.00 to $ $50.00</t>
  </si>
  <si>
    <t>12" RCP</t>
  </si>
  <si>
    <t>18" RCP</t>
  </si>
  <si>
    <t>24" RCP</t>
  </si>
  <si>
    <t>27" RCP</t>
  </si>
  <si>
    <t>30" RCP</t>
  </si>
  <si>
    <t>33" RCP</t>
  </si>
  <si>
    <t>36" RCP</t>
  </si>
  <si>
    <t>39" RCP</t>
  </si>
  <si>
    <t>42" RCP</t>
  </si>
  <si>
    <t>48" RCP</t>
  </si>
  <si>
    <t>54" RCP</t>
  </si>
  <si>
    <t>60" RCP</t>
  </si>
  <si>
    <t>Add Phase - Existing Signal (One Direction)</t>
  </si>
  <si>
    <t>Add Phase - Existing Signal (Both Directions)</t>
  </si>
  <si>
    <t>Traffic Signal Relocation - 1A (10') Pole</t>
  </si>
  <si>
    <t>Relocate Push Button</t>
  </si>
  <si>
    <t>Adjust Grade</t>
  </si>
  <si>
    <t>Traffic Signal Loops</t>
  </si>
  <si>
    <t>Pedestrian Crosswalk Striping - Thermoplastic</t>
  </si>
  <si>
    <t>Project:</t>
  </si>
  <si>
    <t>Location:</t>
  </si>
  <si>
    <t>Date:</t>
  </si>
  <si>
    <t>Estimated By:</t>
  </si>
  <si>
    <t>Approved By:</t>
  </si>
  <si>
    <t>SUBTOTAL:</t>
  </si>
  <si>
    <t>Traffic Signal Relocation - Pole w/Signal Mastarm</t>
  </si>
  <si>
    <t>TRAFFIC SIGNALS / SIGNING-STRIPING</t>
  </si>
  <si>
    <t>Traffic Signal - 4 - Leg Intersection</t>
  </si>
  <si>
    <t>Traffic Signal - T - Intersection</t>
  </si>
  <si>
    <t>Pavement Markings - Thermoplastic</t>
  </si>
  <si>
    <t xml:space="preserve">CALL FOR BONDS: </t>
  </si>
  <si>
    <t>FAITHFUL PERFORMANCE:</t>
  </si>
  <si>
    <t xml:space="preserve">LABOR AND MATERIAL: </t>
  </si>
  <si>
    <t>CONTINGENCIES - 25%:</t>
  </si>
  <si>
    <t>6" VCP Sewer Main</t>
  </si>
  <si>
    <t>8" VCP Sewer Main</t>
  </si>
  <si>
    <t>10" VCP Sewer Main</t>
  </si>
  <si>
    <t>12" VCP Sewer Main</t>
  </si>
  <si>
    <t>15" VCP Sewer Main</t>
  </si>
  <si>
    <t>Cold Mill Mobilization</t>
  </si>
  <si>
    <t>SWPPP-(Storm Water Prevention Plan)</t>
  </si>
  <si>
    <t>Install 4' wide Parkway Drain</t>
  </si>
  <si>
    <t>Construct Trench Pavement Repair per A-26-02 (lanes up to 12-foot width)</t>
  </si>
  <si>
    <t>Construct Trench Pavement Repair per A-26-02 (lane width &gt; 12 feet)</t>
  </si>
  <si>
    <r>
      <t>Tract/Parcel No.</t>
    </r>
    <r>
      <rPr>
        <sz val="10"/>
        <rFont val="Times New Roman"/>
        <family val="1"/>
      </rPr>
      <t>:</t>
    </r>
  </si>
  <si>
    <r>
      <t xml:space="preserve">Applicant: </t>
    </r>
    <r>
      <rPr>
        <sz val="10"/>
        <rFont val="Times New Roman"/>
        <family val="1"/>
      </rPr>
      <t xml:space="preserve">                                                                       </t>
    </r>
  </si>
  <si>
    <r>
      <t xml:space="preserve">Engineer: </t>
    </r>
    <r>
      <rPr>
        <sz val="10"/>
        <rFont val="Times New Roman"/>
        <family val="1"/>
      </rPr>
      <t xml:space="preserve">                                                                       </t>
    </r>
  </si>
  <si>
    <r>
      <t xml:space="preserve">Phone: </t>
    </r>
    <r>
      <rPr>
        <sz val="10"/>
        <rFont val="Times New Roman"/>
        <family val="1"/>
      </rPr>
      <t xml:space="preserve">                                                                   </t>
    </r>
  </si>
  <si>
    <t>WARRANTY:</t>
  </si>
  <si>
    <t>Private Sub Worksheet_Calculate()</t>
  </si>
  <si>
    <t>Dim LastRow As Long, c As Range</t>
  </si>
  <si>
    <t>Application.EnableEvents = False</t>
  </si>
  <si>
    <t>LastRow = Cells(Cells.Rows.Count, "e").End(xlUp).Row</t>
  </si>
  <si>
    <t>On Error Resume Next</t>
  </si>
  <si>
    <t>For Each c In Range("e1:e" &amp; LastRow)</t>
  </si>
  <si>
    <t xml:space="preserve">   If c.Value = "0" Then</t>
  </si>
  <si>
    <t xml:space="preserve">        c.EntireRow.Hidden = True</t>
  </si>
  <si>
    <t xml:space="preserve">    ElseIf c.Value = 2 Then</t>
  </si>
  <si>
    <t xml:space="preserve">        c.EntireRow.Hidden = False</t>
  </si>
  <si>
    <t xml:space="preserve">    End If</t>
  </si>
  <si>
    <t>Next</t>
  </si>
  <si>
    <t>On Error GoTo 0</t>
  </si>
  <si>
    <t>Application.EnableEvents = True</t>
  </si>
  <si>
    <t>End Sub</t>
  </si>
  <si>
    <t>PLAN CHECK FEE (6%)</t>
  </si>
  <si>
    <t>0 to 500  sq. ft.</t>
  </si>
  <si>
    <t>501 to 1,499 sq. ft.</t>
  </si>
  <si>
    <t>1,500+ sq. ft.</t>
  </si>
  <si>
    <t>Commercial Connection</t>
  </si>
  <si>
    <t>Office Connection</t>
  </si>
  <si>
    <t>Warehouse Connection</t>
  </si>
  <si>
    <t>Manufacturing  Connection</t>
  </si>
  <si>
    <t>Institutional Connection</t>
  </si>
  <si>
    <t>Hotel Room Connection</t>
  </si>
  <si>
    <t>Sewer Connection Fees</t>
  </si>
  <si>
    <t>Storm Drain Connection Fees</t>
  </si>
  <si>
    <t>Residential</t>
  </si>
  <si>
    <t>Non Residential</t>
  </si>
  <si>
    <t>Processing Fee</t>
  </si>
  <si>
    <t>TOTAL BONDING AMOUNT:</t>
  </si>
  <si>
    <t>Permit Fee (4%)</t>
  </si>
  <si>
    <t>(the unit $ amounts are per 1,000 SF, acounted for in the final calculation, column F)</t>
  </si>
  <si>
    <t>Estimated TOTAL</t>
  </si>
  <si>
    <t>Estimated TOTAL SEWER CONNECTION FEE:</t>
  </si>
  <si>
    <t>Estimated TOTAL STORM DRAIN CONNECTION FEE:</t>
  </si>
  <si>
    <t>No. of Units</t>
  </si>
  <si>
    <t>Total SF</t>
  </si>
  <si>
    <t>Processing Fee/ invoice</t>
  </si>
  <si>
    <t>Processing Fee/invoice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</si>
</sst>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\ \ \ \ \ #,##0_);\(&quot;$&quot;#,##0\)"/>
    <numFmt numFmtId="170" formatCode="_(&quot;$&quot;* #,##0.000_);_(&quot;$&quot;* \(#,##0.000\);_(&quot;$&quot;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3499900102615356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44" applyFont="1" applyBorder="1" applyAlignment="1">
      <alignment horizontal="center"/>
    </xf>
    <xf numFmtId="44" fontId="4" fillId="0" borderId="11" xfId="44" applyFont="1" applyBorder="1" applyAlignment="1">
      <alignment horizontal="center"/>
    </xf>
    <xf numFmtId="44" fontId="4" fillId="0" borderId="0" xfId="44" applyFont="1" applyBorder="1" applyAlignment="1">
      <alignment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vertical="distributed"/>
    </xf>
    <xf numFmtId="0" fontId="6" fillId="0" borderId="15" xfId="0" applyFont="1" applyFill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44" fontId="6" fillId="0" borderId="15" xfId="44" applyFont="1" applyFill="1" applyBorder="1" applyAlignment="1">
      <alignment horizontal="center" vertical="distributed"/>
    </xf>
    <xf numFmtId="0" fontId="4" fillId="0" borderId="16" xfId="0" applyFont="1" applyBorder="1" applyAlignment="1" applyProtection="1">
      <alignment horizontal="center" vertical="distributed"/>
      <protection locked="0"/>
    </xf>
    <xf numFmtId="0" fontId="4" fillId="0" borderId="17" xfId="0" applyFont="1" applyBorder="1" applyAlignment="1">
      <alignment horizontal="center" vertical="distributed"/>
    </xf>
    <xf numFmtId="44" fontId="4" fillId="0" borderId="17" xfId="44" applyNumberFormat="1" applyFont="1" applyBorder="1" applyAlignment="1">
      <alignment vertical="distributed"/>
    </xf>
    <xf numFmtId="44" fontId="4" fillId="0" borderId="18" xfId="44" applyFont="1" applyBorder="1" applyAlignment="1">
      <alignment vertical="distributed"/>
    </xf>
    <xf numFmtId="0" fontId="4" fillId="0" borderId="17" xfId="0" applyFont="1" applyBorder="1" applyAlignment="1">
      <alignment vertical="distributed"/>
    </xf>
    <xf numFmtId="44" fontId="4" fillId="0" borderId="17" xfId="44" applyFont="1" applyBorder="1" applyAlignment="1">
      <alignment vertical="distributed"/>
    </xf>
    <xf numFmtId="0" fontId="4" fillId="0" borderId="19" xfId="0" applyFont="1" applyBorder="1" applyAlignment="1" applyProtection="1">
      <alignment horizontal="center" vertical="distributed"/>
      <protection locked="0"/>
    </xf>
    <xf numFmtId="0" fontId="4" fillId="0" borderId="20" xfId="0" applyFont="1" applyBorder="1" applyAlignment="1">
      <alignment horizontal="center" vertical="distributed"/>
    </xf>
    <xf numFmtId="44" fontId="4" fillId="0" borderId="17" xfId="44" applyFont="1" applyBorder="1" applyAlignment="1" applyProtection="1">
      <alignment vertical="distributed"/>
      <protection locked="0"/>
    </xf>
    <xf numFmtId="0" fontId="4" fillId="0" borderId="17" xfId="0" applyFont="1" applyBorder="1" applyAlignment="1" applyProtection="1">
      <alignment horizontal="center" vertical="distributed"/>
      <protection locked="0"/>
    </xf>
    <xf numFmtId="44" fontId="4" fillId="0" borderId="17" xfId="44" applyFont="1" applyFill="1" applyBorder="1" applyAlignment="1">
      <alignment vertical="distributed"/>
    </xf>
    <xf numFmtId="44" fontId="4" fillId="0" borderId="18" xfId="44" applyFont="1" applyFill="1" applyBorder="1" applyAlignment="1">
      <alignment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16" xfId="0" applyFont="1" applyFill="1" applyBorder="1" applyAlignment="1" applyProtection="1">
      <alignment horizontal="center" vertical="distributed"/>
      <protection locked="0"/>
    </xf>
    <xf numFmtId="0" fontId="4" fillId="0" borderId="17" xfId="0" applyFont="1" applyFill="1" applyBorder="1" applyAlignment="1" applyProtection="1">
      <alignment horizontal="center" vertical="distributed"/>
      <protection locked="0"/>
    </xf>
    <xf numFmtId="44" fontId="4" fillId="0" borderId="17" xfId="44" applyFont="1" applyFill="1" applyBorder="1" applyAlignment="1" applyProtection="1">
      <alignment vertical="distributed"/>
      <protection locked="0"/>
    </xf>
    <xf numFmtId="44" fontId="4" fillId="0" borderId="17" xfId="44" applyFont="1" applyFill="1" applyBorder="1" applyAlignment="1" applyProtection="1">
      <alignment horizontal="left" vertical="distributed"/>
      <protection locked="0"/>
    </xf>
    <xf numFmtId="44" fontId="4" fillId="0" borderId="18" xfId="44" applyNumberFormat="1" applyFont="1" applyFill="1" applyBorder="1" applyAlignment="1">
      <alignment vertical="distributed"/>
    </xf>
    <xf numFmtId="44" fontId="4" fillId="0" borderId="17" xfId="44" applyFont="1" applyFill="1" applyBorder="1" applyAlignment="1" applyProtection="1">
      <alignment horizontal="right" vertical="distributed"/>
      <protection locked="0"/>
    </xf>
    <xf numFmtId="0" fontId="7" fillId="0" borderId="16" xfId="0" applyFont="1" applyBorder="1" applyAlignment="1" applyProtection="1">
      <alignment horizontal="center" vertical="distributed"/>
      <protection locked="0"/>
    </xf>
    <xf numFmtId="0" fontId="7" fillId="0" borderId="17" xfId="0" applyFont="1" applyBorder="1" applyAlignment="1" applyProtection="1">
      <alignment vertical="distributed"/>
      <protection locked="0"/>
    </xf>
    <xf numFmtId="44" fontId="7" fillId="0" borderId="17" xfId="44" applyFont="1" applyBorder="1" applyAlignment="1" applyProtection="1">
      <alignment vertical="distributed"/>
      <protection locked="0"/>
    </xf>
    <xf numFmtId="0" fontId="4" fillId="0" borderId="16" xfId="0" applyFont="1" applyBorder="1" applyAlignment="1">
      <alignment horizontal="center" vertical="distributed"/>
    </xf>
    <xf numFmtId="7" fontId="4" fillId="0" borderId="17" xfId="44" applyNumberFormat="1" applyFont="1" applyBorder="1" applyAlignment="1" applyProtection="1">
      <alignment horizontal="left" vertical="distributed"/>
      <protection locked="0"/>
    </xf>
    <xf numFmtId="44" fontId="4" fillId="0" borderId="17" xfId="44" applyFont="1" applyBorder="1" applyAlignment="1" applyProtection="1">
      <alignment horizontal="right" vertical="distributed"/>
      <protection locked="0"/>
    </xf>
    <xf numFmtId="0" fontId="4" fillId="0" borderId="21" xfId="0" applyFont="1" applyBorder="1" applyAlignment="1">
      <alignment horizontal="center"/>
    </xf>
    <xf numFmtId="44" fontId="4" fillId="33" borderId="21" xfId="44" applyFont="1" applyFill="1" applyBorder="1" applyAlignment="1">
      <alignment horizontal="right"/>
    </xf>
    <xf numFmtId="44" fontId="4" fillId="33" borderId="22" xfId="44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44" fontId="4" fillId="33" borderId="0" xfId="44" applyFont="1" applyFill="1" applyBorder="1" applyAlignment="1">
      <alignment horizontal="right"/>
    </xf>
    <xf numFmtId="44" fontId="4" fillId="33" borderId="11" xfId="44" applyNumberFormat="1" applyFont="1" applyFill="1" applyBorder="1" applyAlignment="1">
      <alignment/>
    </xf>
    <xf numFmtId="44" fontId="4" fillId="33" borderId="23" xfId="44" applyNumberFormat="1" applyFont="1" applyFill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44" fontId="4" fillId="33" borderId="0" xfId="44" applyFont="1" applyFill="1" applyBorder="1" applyAlignment="1">
      <alignment/>
    </xf>
    <xf numFmtId="44" fontId="4" fillId="33" borderId="11" xfId="44" applyFont="1" applyFill="1" applyBorder="1" applyAlignment="1">
      <alignment/>
    </xf>
    <xf numFmtId="0" fontId="4" fillId="33" borderId="0" xfId="0" applyFont="1" applyFill="1" applyBorder="1" applyAlignment="1">
      <alignment/>
    </xf>
    <xf numFmtId="44" fontId="8" fillId="33" borderId="0" xfId="44" applyFont="1" applyFill="1" applyBorder="1" applyAlignment="1">
      <alignment horizontal="right"/>
    </xf>
    <xf numFmtId="44" fontId="4" fillId="33" borderId="24" xfId="44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4" fontId="9" fillId="33" borderId="0" xfId="44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169" fontId="6" fillId="33" borderId="0" xfId="44" applyNumberFormat="1" applyFont="1" applyFill="1" applyBorder="1" applyAlignment="1">
      <alignment horizontal="left"/>
    </xf>
    <xf numFmtId="0" fontId="4" fillId="33" borderId="25" xfId="0" applyFont="1" applyFill="1" applyBorder="1" applyAlignment="1">
      <alignment/>
    </xf>
    <xf numFmtId="0" fontId="6" fillId="0" borderId="20" xfId="0" applyFont="1" applyFill="1" applyBorder="1" applyAlignment="1" applyProtection="1">
      <alignment horizontal="center" vertical="distributed"/>
      <protection locked="0"/>
    </xf>
    <xf numFmtId="44" fontId="4" fillId="0" borderId="26" xfId="44" applyFont="1" applyFill="1" applyBorder="1" applyAlignment="1" applyProtection="1">
      <alignment horizontal="left" vertical="distributed"/>
      <protection/>
    </xf>
    <xf numFmtId="44" fontId="4" fillId="0" borderId="18" xfId="0" applyNumberFormat="1" applyFont="1" applyBorder="1" applyAlignment="1">
      <alignment vertical="distributed"/>
    </xf>
    <xf numFmtId="0" fontId="4" fillId="33" borderId="27" xfId="0" applyFont="1" applyFill="1" applyBorder="1" applyAlignment="1">
      <alignment horizontal="left"/>
    </xf>
    <xf numFmtId="169" fontId="6" fillId="33" borderId="25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0" borderId="28" xfId="0" applyFont="1" applyBorder="1" applyAlignment="1">
      <alignment vertical="distributed"/>
    </xf>
    <xf numFmtId="0" fontId="4" fillId="0" borderId="29" xfId="0" applyFont="1" applyBorder="1" applyAlignment="1">
      <alignment vertical="distributed"/>
    </xf>
    <xf numFmtId="0" fontId="4" fillId="0" borderId="30" xfId="0" applyFont="1" applyBorder="1" applyAlignment="1">
      <alignment horizontal="center"/>
    </xf>
    <xf numFmtId="44" fontId="6" fillId="33" borderId="31" xfId="44" applyFont="1" applyFill="1" applyBorder="1" applyAlignment="1">
      <alignment horizontal="left" wrapText="1"/>
    </xf>
    <xf numFmtId="44" fontId="6" fillId="33" borderId="32" xfId="44" applyFont="1" applyFill="1" applyBorder="1" applyAlignment="1">
      <alignment/>
    </xf>
    <xf numFmtId="44" fontId="6" fillId="33" borderId="33" xfId="44" applyFont="1" applyFill="1" applyBorder="1" applyAlignment="1">
      <alignment/>
    </xf>
    <xf numFmtId="44" fontId="6" fillId="33" borderId="31" xfId="44" applyFont="1" applyFill="1" applyBorder="1" applyAlignment="1">
      <alignment horizontal="left"/>
    </xf>
    <xf numFmtId="44" fontId="6" fillId="33" borderId="32" xfId="44" applyFont="1" applyFill="1" applyBorder="1" applyAlignment="1">
      <alignment horizontal="left"/>
    </xf>
    <xf numFmtId="44" fontId="6" fillId="33" borderId="34" xfId="44" applyFont="1" applyFill="1" applyBorder="1" applyAlignment="1">
      <alignment horizontal="left"/>
    </xf>
    <xf numFmtId="44" fontId="6" fillId="34" borderId="24" xfId="44" applyFont="1" applyFill="1" applyBorder="1" applyAlignment="1">
      <alignment/>
    </xf>
    <xf numFmtId="0" fontId="6" fillId="0" borderId="35" xfId="0" applyFont="1" applyBorder="1" applyAlignment="1">
      <alignment vertical="distributed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top"/>
    </xf>
    <xf numFmtId="44" fontId="6" fillId="33" borderId="30" xfId="44" applyFont="1" applyFill="1" applyBorder="1" applyAlignment="1">
      <alignment horizontal="right"/>
    </xf>
    <xf numFmtId="0" fontId="4" fillId="0" borderId="0" xfId="0" applyFont="1" applyBorder="1" applyAlignment="1">
      <alignment horizontal="center" vertical="distributed"/>
    </xf>
    <xf numFmtId="0" fontId="45" fillId="0" borderId="25" xfId="0" applyFont="1" applyBorder="1" applyAlignment="1">
      <alignment vertical="center" wrapText="1"/>
    </xf>
    <xf numFmtId="44" fontId="6" fillId="34" borderId="22" xfId="44" applyNumberFormat="1" applyFont="1" applyFill="1" applyBorder="1" applyAlignment="1">
      <alignment/>
    </xf>
    <xf numFmtId="44" fontId="6" fillId="33" borderId="25" xfId="44" applyFont="1" applyFill="1" applyBorder="1" applyAlignment="1">
      <alignment/>
    </xf>
    <xf numFmtId="44" fontId="6" fillId="33" borderId="36" xfId="44" applyFont="1" applyFill="1" applyBorder="1" applyAlignment="1">
      <alignment/>
    </xf>
    <xf numFmtId="0" fontId="4" fillId="0" borderId="37" xfId="0" applyFont="1" applyFill="1" applyBorder="1" applyAlignment="1">
      <alignment horizontal="left" vertical="distributed"/>
    </xf>
    <xf numFmtId="0" fontId="4" fillId="0" borderId="38" xfId="0" applyFont="1" applyFill="1" applyBorder="1" applyAlignment="1">
      <alignment horizontal="left" vertical="distributed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6" fillId="0" borderId="3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9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6" fillId="0" borderId="4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4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44" fontId="4" fillId="0" borderId="14" xfId="44" applyFont="1" applyBorder="1" applyAlignment="1" applyProtection="1">
      <alignment horizontal="center"/>
      <protection locked="0"/>
    </xf>
    <xf numFmtId="44" fontId="4" fillId="0" borderId="45" xfId="44" applyFont="1" applyBorder="1" applyAlignment="1" applyProtection="1">
      <alignment horizontal="center"/>
      <protection locked="0"/>
    </xf>
    <xf numFmtId="44" fontId="6" fillId="0" borderId="12" xfId="44" applyFont="1" applyBorder="1" applyAlignment="1" applyProtection="1">
      <alignment horizontal="left"/>
      <protection locked="0"/>
    </xf>
    <xf numFmtId="44" fontId="4" fillId="0" borderId="46" xfId="44" applyFont="1" applyBorder="1" applyAlignment="1" applyProtection="1">
      <alignment horizontal="left"/>
      <protection locked="0"/>
    </xf>
    <xf numFmtId="44" fontId="6" fillId="0" borderId="13" xfId="44" applyFont="1" applyBorder="1" applyAlignment="1" applyProtection="1">
      <alignment horizontal="left"/>
      <protection locked="0"/>
    </xf>
    <xf numFmtId="44" fontId="4" fillId="0" borderId="40" xfId="44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4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1" xfId="0" applyFont="1" applyBorder="1" applyAlignment="1">
      <alignment horizontal="left" vertical="distributed"/>
    </xf>
    <xf numFmtId="0" fontId="6" fillId="0" borderId="22" xfId="0" applyFont="1" applyBorder="1" applyAlignment="1">
      <alignment horizontal="left" vertical="distributed"/>
    </xf>
    <xf numFmtId="0" fontId="6" fillId="36" borderId="4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6" borderId="45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0" borderId="37" xfId="0" applyFont="1" applyBorder="1" applyAlignment="1">
      <alignment horizontal="left" vertical="distributed"/>
    </xf>
    <xf numFmtId="0" fontId="4" fillId="0" borderId="38" xfId="0" applyFont="1" applyBorder="1" applyAlignment="1">
      <alignment horizontal="left" vertical="distributed"/>
    </xf>
    <xf numFmtId="0" fontId="4" fillId="33" borderId="41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44" fontId="6" fillId="33" borderId="48" xfId="44" applyFont="1" applyFill="1" applyBorder="1" applyAlignment="1">
      <alignment/>
    </xf>
    <xf numFmtId="44" fontId="4" fillId="33" borderId="22" xfId="44" applyFont="1" applyFill="1" applyBorder="1" applyAlignment="1">
      <alignment/>
    </xf>
    <xf numFmtId="44" fontId="6" fillId="34" borderId="49" xfId="44" applyFont="1" applyFill="1" applyBorder="1" applyAlignment="1">
      <alignment/>
    </xf>
    <xf numFmtId="0" fontId="4" fillId="0" borderId="10" xfId="0" applyFont="1" applyBorder="1" applyAlignment="1">
      <alignment horizontal="center" vertical="distributed"/>
    </xf>
    <xf numFmtId="0" fontId="6" fillId="36" borderId="50" xfId="0" applyFont="1" applyFill="1" applyBorder="1" applyAlignment="1">
      <alignment horizontal="center"/>
    </xf>
    <xf numFmtId="0" fontId="6" fillId="36" borderId="51" xfId="0" applyFont="1" applyFill="1" applyBorder="1" applyAlignment="1">
      <alignment horizontal="center"/>
    </xf>
    <xf numFmtId="0" fontId="6" fillId="36" borderId="36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="110" zoomScaleNormal="110" zoomScaleSheetLayoutView="100" workbookViewId="0" topLeftCell="A136">
      <selection activeCell="K194" sqref="K193:K194"/>
    </sheetView>
  </sheetViews>
  <sheetFormatPr defaultColWidth="9.140625" defaultRowHeight="12.75"/>
  <cols>
    <col min="1" max="1" width="15.140625" style="3" customWidth="1"/>
    <col min="2" max="2" width="11.57421875" style="1" customWidth="1"/>
    <col min="3" max="3" width="23.421875" style="1" customWidth="1"/>
    <col min="4" max="4" width="20.7109375" style="1" customWidth="1"/>
    <col min="5" max="5" width="23.421875" style="6" customWidth="1"/>
    <col min="6" max="6" width="18.00390625" style="6" customWidth="1"/>
    <col min="7" max="16384" width="9.140625" style="1" customWidth="1"/>
  </cols>
  <sheetData>
    <row r="1" spans="1:6" ht="21" customHeight="1">
      <c r="A1" s="103" t="s">
        <v>26</v>
      </c>
      <c r="B1" s="104"/>
      <c r="C1" s="104"/>
      <c r="D1" s="104"/>
      <c r="E1" s="104"/>
      <c r="F1" s="105"/>
    </row>
    <row r="2" spans="1:6" ht="12.75">
      <c r="A2" s="2"/>
      <c r="B2" s="3"/>
      <c r="C2" s="3"/>
      <c r="D2" s="3"/>
      <c r="E2" s="4"/>
      <c r="F2" s="5"/>
    </row>
    <row r="3" spans="1:6" ht="12.75">
      <c r="A3" s="106" t="s">
        <v>74</v>
      </c>
      <c r="B3" s="107"/>
      <c r="C3" s="107"/>
      <c r="D3" s="107"/>
      <c r="E3" s="107"/>
      <c r="F3" s="108"/>
    </row>
    <row r="4" spans="1:6" ht="18" customHeight="1">
      <c r="A4" s="123" t="s">
        <v>168</v>
      </c>
      <c r="B4" s="124"/>
      <c r="C4" s="7" t="s">
        <v>169</v>
      </c>
      <c r="D4" s="7"/>
      <c r="E4" s="119" t="s">
        <v>145</v>
      </c>
      <c r="F4" s="120"/>
    </row>
    <row r="5" spans="1:6" ht="18" customHeight="1">
      <c r="A5" s="94" t="s">
        <v>143</v>
      </c>
      <c r="B5" s="95"/>
      <c r="C5" s="8" t="s">
        <v>170</v>
      </c>
      <c r="D5" s="8"/>
      <c r="E5" s="121" t="s">
        <v>93</v>
      </c>
      <c r="F5" s="122"/>
    </row>
    <row r="6" spans="1:6" ht="18" customHeight="1" thickBot="1">
      <c r="A6" s="115" t="s">
        <v>144</v>
      </c>
      <c r="B6" s="116"/>
      <c r="C6" s="9" t="s">
        <v>171</v>
      </c>
      <c r="D6" s="9"/>
      <c r="E6" s="117"/>
      <c r="F6" s="118"/>
    </row>
    <row r="7" spans="1:6" ht="9.75" customHeight="1" thickBot="1">
      <c r="A7" s="109"/>
      <c r="B7" s="110"/>
      <c r="C7" s="110"/>
      <c r="D7" s="110"/>
      <c r="E7" s="110"/>
      <c r="F7" s="111"/>
    </row>
    <row r="8" spans="1:6" s="10" customFormat="1" ht="20.25" customHeight="1" thickBot="1">
      <c r="A8" s="96" t="s">
        <v>56</v>
      </c>
      <c r="B8" s="97"/>
      <c r="C8" s="97"/>
      <c r="D8" s="97"/>
      <c r="E8" s="97"/>
      <c r="F8" s="98"/>
    </row>
    <row r="9" spans="1:6" s="10" customFormat="1" ht="16.5" customHeight="1" thickBot="1">
      <c r="A9" s="11" t="s">
        <v>0</v>
      </c>
      <c r="B9" s="12" t="s">
        <v>1</v>
      </c>
      <c r="C9" s="128"/>
      <c r="D9" s="129"/>
      <c r="E9" s="13" t="s">
        <v>2</v>
      </c>
      <c r="F9" s="13" t="s">
        <v>3</v>
      </c>
    </row>
    <row r="10" spans="1:6" s="10" customFormat="1" ht="16.5" customHeight="1">
      <c r="A10" s="20"/>
      <c r="B10" s="21" t="s">
        <v>30</v>
      </c>
      <c r="C10" s="87" t="s">
        <v>61</v>
      </c>
      <c r="D10" s="88"/>
      <c r="E10" s="60"/>
      <c r="F10" s="61">
        <f>A10*E10</f>
        <v>0</v>
      </c>
    </row>
    <row r="11" spans="1:6" s="10" customFormat="1" ht="16.5" customHeight="1">
      <c r="A11" s="14"/>
      <c r="B11" s="15" t="s">
        <v>4</v>
      </c>
      <c r="C11" s="87" t="s">
        <v>5</v>
      </c>
      <c r="D11" s="88"/>
      <c r="E11" s="16">
        <v>20</v>
      </c>
      <c r="F11" s="17">
        <f>(A11*E11)</f>
        <v>0</v>
      </c>
    </row>
    <row r="12" spans="1:6" s="10" customFormat="1" ht="16.5" customHeight="1">
      <c r="A12" s="14"/>
      <c r="B12" s="15" t="s">
        <v>4</v>
      </c>
      <c r="C12" s="87" t="s">
        <v>6</v>
      </c>
      <c r="D12" s="88"/>
      <c r="E12" s="19">
        <v>21</v>
      </c>
      <c r="F12" s="17">
        <f aca="true" t="shared" si="0" ref="F12:F43">A12*E12</f>
        <v>0</v>
      </c>
    </row>
    <row r="13" spans="1:6" s="10" customFormat="1" ht="16.5" customHeight="1">
      <c r="A13" s="14"/>
      <c r="B13" s="15" t="s">
        <v>4</v>
      </c>
      <c r="C13" s="87" t="s">
        <v>7</v>
      </c>
      <c r="D13" s="88"/>
      <c r="E13" s="19">
        <v>23</v>
      </c>
      <c r="F13" s="17">
        <f t="shared" si="0"/>
        <v>0</v>
      </c>
    </row>
    <row r="14" spans="1:6" s="10" customFormat="1" ht="16.5" customHeight="1">
      <c r="A14" s="14"/>
      <c r="B14" s="15" t="s">
        <v>4</v>
      </c>
      <c r="C14" s="87" t="s">
        <v>8</v>
      </c>
      <c r="D14" s="88"/>
      <c r="E14" s="19">
        <v>16</v>
      </c>
      <c r="F14" s="17">
        <f t="shared" si="0"/>
        <v>0</v>
      </c>
    </row>
    <row r="15" spans="1:6" s="10" customFormat="1" ht="16.5" customHeight="1">
      <c r="A15" s="14"/>
      <c r="B15" s="15" t="s">
        <v>4</v>
      </c>
      <c r="C15" s="87" t="s">
        <v>9</v>
      </c>
      <c r="D15" s="88"/>
      <c r="E15" s="19">
        <v>26</v>
      </c>
      <c r="F15" s="17">
        <f t="shared" si="0"/>
        <v>0</v>
      </c>
    </row>
    <row r="16" spans="1:6" s="10" customFormat="1" ht="16.5" customHeight="1">
      <c r="A16" s="14"/>
      <c r="B16" s="15" t="s">
        <v>4</v>
      </c>
      <c r="C16" s="87" t="s">
        <v>10</v>
      </c>
      <c r="D16" s="88"/>
      <c r="E16" s="19">
        <v>5</v>
      </c>
      <c r="F16" s="17">
        <f t="shared" si="0"/>
        <v>0</v>
      </c>
    </row>
    <row r="17" spans="1:6" s="10" customFormat="1" ht="16.5" customHeight="1">
      <c r="A17" s="14"/>
      <c r="B17" s="15" t="s">
        <v>4</v>
      </c>
      <c r="C17" s="87" t="s">
        <v>11</v>
      </c>
      <c r="D17" s="88"/>
      <c r="E17" s="19">
        <v>18</v>
      </c>
      <c r="F17" s="17">
        <f t="shared" si="0"/>
        <v>0</v>
      </c>
    </row>
    <row r="18" spans="1:6" s="10" customFormat="1" ht="16.5" customHeight="1">
      <c r="A18" s="14"/>
      <c r="B18" s="15" t="s">
        <v>4</v>
      </c>
      <c r="C18" s="87" t="s">
        <v>12</v>
      </c>
      <c r="D18" s="88"/>
      <c r="E18" s="19">
        <v>28</v>
      </c>
      <c r="F18" s="17">
        <f t="shared" si="0"/>
        <v>0</v>
      </c>
    </row>
    <row r="19" spans="1:6" s="10" customFormat="1" ht="16.5" customHeight="1">
      <c r="A19" s="14"/>
      <c r="B19" s="15" t="s">
        <v>4</v>
      </c>
      <c r="C19" s="87" t="s">
        <v>13</v>
      </c>
      <c r="D19" s="88"/>
      <c r="E19" s="19">
        <v>20</v>
      </c>
      <c r="F19" s="17">
        <f t="shared" si="0"/>
        <v>0</v>
      </c>
    </row>
    <row r="20" spans="1:6" s="10" customFormat="1" ht="16.5" customHeight="1">
      <c r="A20" s="14"/>
      <c r="B20" s="15" t="s">
        <v>4</v>
      </c>
      <c r="C20" s="87" t="s">
        <v>14</v>
      </c>
      <c r="D20" s="88"/>
      <c r="E20" s="19">
        <v>31</v>
      </c>
      <c r="F20" s="17">
        <f t="shared" si="0"/>
        <v>0</v>
      </c>
    </row>
    <row r="21" spans="1:6" s="10" customFormat="1" ht="16.5" customHeight="1">
      <c r="A21" s="14"/>
      <c r="B21" s="15" t="s">
        <v>4</v>
      </c>
      <c r="C21" s="87" t="s">
        <v>15</v>
      </c>
      <c r="D21" s="88"/>
      <c r="E21" s="19">
        <v>10</v>
      </c>
      <c r="F21" s="17">
        <f t="shared" si="0"/>
        <v>0</v>
      </c>
    </row>
    <row r="22" spans="1:6" s="10" customFormat="1" ht="16.5" customHeight="1">
      <c r="A22" s="14"/>
      <c r="B22" s="15" t="s">
        <v>16</v>
      </c>
      <c r="C22" s="87" t="s">
        <v>17</v>
      </c>
      <c r="D22" s="88"/>
      <c r="E22" s="19">
        <v>21</v>
      </c>
      <c r="F22" s="17">
        <f t="shared" si="0"/>
        <v>0</v>
      </c>
    </row>
    <row r="23" spans="1:6" s="10" customFormat="1" ht="16.5" customHeight="1">
      <c r="A23" s="14"/>
      <c r="B23" s="15" t="s">
        <v>16</v>
      </c>
      <c r="C23" s="87" t="s">
        <v>18</v>
      </c>
      <c r="D23" s="88"/>
      <c r="E23" s="19">
        <v>20</v>
      </c>
      <c r="F23" s="17">
        <f t="shared" si="0"/>
        <v>0</v>
      </c>
    </row>
    <row r="24" spans="1:6" s="10" customFormat="1" ht="16.5" customHeight="1">
      <c r="A24" s="14"/>
      <c r="B24" s="15" t="s">
        <v>16</v>
      </c>
      <c r="C24" s="87" t="s">
        <v>19</v>
      </c>
      <c r="D24" s="88"/>
      <c r="E24" s="19">
        <v>8</v>
      </c>
      <c r="F24" s="17">
        <f t="shared" si="0"/>
        <v>0</v>
      </c>
    </row>
    <row r="25" spans="1:6" s="10" customFormat="1" ht="16.5" customHeight="1">
      <c r="A25" s="14"/>
      <c r="B25" s="15" t="s">
        <v>16</v>
      </c>
      <c r="C25" s="87" t="s">
        <v>20</v>
      </c>
      <c r="D25" s="88"/>
      <c r="E25" s="19">
        <v>10</v>
      </c>
      <c r="F25" s="17">
        <f t="shared" si="0"/>
        <v>0</v>
      </c>
    </row>
    <row r="26" spans="1:6" s="10" customFormat="1" ht="16.5" customHeight="1">
      <c r="A26" s="14"/>
      <c r="B26" s="15" t="s">
        <v>16</v>
      </c>
      <c r="C26" s="87" t="s">
        <v>21</v>
      </c>
      <c r="D26" s="88"/>
      <c r="E26" s="19">
        <v>13</v>
      </c>
      <c r="F26" s="17">
        <f t="shared" si="0"/>
        <v>0</v>
      </c>
    </row>
    <row r="27" spans="1:6" s="10" customFormat="1" ht="16.5" customHeight="1">
      <c r="A27" s="14"/>
      <c r="B27" s="15" t="s">
        <v>22</v>
      </c>
      <c r="C27" s="87" t="s">
        <v>23</v>
      </c>
      <c r="D27" s="88"/>
      <c r="E27" s="19">
        <v>3000</v>
      </c>
      <c r="F27" s="17">
        <f t="shared" si="0"/>
        <v>0</v>
      </c>
    </row>
    <row r="28" spans="1:6" s="10" customFormat="1" ht="16.5" customHeight="1">
      <c r="A28" s="14"/>
      <c r="B28" s="15" t="s">
        <v>58</v>
      </c>
      <c r="C28" s="87" t="s">
        <v>24</v>
      </c>
      <c r="D28" s="88"/>
      <c r="E28" s="19">
        <v>50</v>
      </c>
      <c r="F28" s="17">
        <f t="shared" si="0"/>
        <v>0</v>
      </c>
    </row>
    <row r="29" spans="1:6" s="10" customFormat="1" ht="16.5" customHeight="1">
      <c r="A29" s="14"/>
      <c r="B29" s="15" t="s">
        <v>16</v>
      </c>
      <c r="C29" s="87" t="s">
        <v>25</v>
      </c>
      <c r="D29" s="88"/>
      <c r="E29" s="19">
        <v>13</v>
      </c>
      <c r="F29" s="17">
        <f t="shared" si="0"/>
        <v>0</v>
      </c>
    </row>
    <row r="30" spans="1:6" s="10" customFormat="1" ht="16.5" customHeight="1">
      <c r="A30" s="14"/>
      <c r="B30" s="15" t="s">
        <v>16</v>
      </c>
      <c r="C30" s="87" t="s">
        <v>27</v>
      </c>
      <c r="D30" s="88"/>
      <c r="E30" s="19">
        <v>10</v>
      </c>
      <c r="F30" s="17">
        <f t="shared" si="0"/>
        <v>0</v>
      </c>
    </row>
    <row r="31" spans="1:6" s="10" customFormat="1" ht="16.5" customHeight="1">
      <c r="A31" s="14"/>
      <c r="B31" s="15" t="s">
        <v>28</v>
      </c>
      <c r="C31" s="87" t="s">
        <v>29</v>
      </c>
      <c r="D31" s="88"/>
      <c r="E31" s="19">
        <v>21</v>
      </c>
      <c r="F31" s="17">
        <f t="shared" si="0"/>
        <v>0</v>
      </c>
    </row>
    <row r="32" spans="1:6" s="10" customFormat="1" ht="16.5" customHeight="1">
      <c r="A32" s="14"/>
      <c r="B32" s="15" t="s">
        <v>30</v>
      </c>
      <c r="C32" s="87" t="s">
        <v>31</v>
      </c>
      <c r="D32" s="88"/>
      <c r="E32" s="19">
        <v>10</v>
      </c>
      <c r="F32" s="17">
        <f t="shared" si="0"/>
        <v>0</v>
      </c>
    </row>
    <row r="33" spans="1:6" s="10" customFormat="1" ht="16.5" customHeight="1">
      <c r="A33" s="14"/>
      <c r="B33" s="15" t="s">
        <v>16</v>
      </c>
      <c r="C33" s="87" t="s">
        <v>32</v>
      </c>
      <c r="D33" s="88"/>
      <c r="E33" s="19">
        <v>1</v>
      </c>
      <c r="F33" s="17">
        <f t="shared" si="0"/>
        <v>0</v>
      </c>
    </row>
    <row r="34" spans="1:6" s="10" customFormat="1" ht="16.5" customHeight="1">
      <c r="A34" s="14"/>
      <c r="B34" s="15" t="s">
        <v>33</v>
      </c>
      <c r="C34" s="87" t="s">
        <v>34</v>
      </c>
      <c r="D34" s="88"/>
      <c r="E34" s="19">
        <v>0.25</v>
      </c>
      <c r="F34" s="17">
        <f t="shared" si="0"/>
        <v>0</v>
      </c>
    </row>
    <row r="35" spans="1:6" s="10" customFormat="1" ht="16.5" customHeight="1">
      <c r="A35" s="14"/>
      <c r="B35" s="15" t="s">
        <v>16</v>
      </c>
      <c r="C35" s="87" t="s">
        <v>35</v>
      </c>
      <c r="D35" s="88"/>
      <c r="E35" s="19">
        <v>0.5</v>
      </c>
      <c r="F35" s="17">
        <f t="shared" si="0"/>
        <v>0</v>
      </c>
    </row>
    <row r="36" spans="1:6" s="10" customFormat="1" ht="16.5" customHeight="1">
      <c r="A36" s="14"/>
      <c r="B36" s="15" t="s">
        <v>22</v>
      </c>
      <c r="C36" s="87" t="s">
        <v>36</v>
      </c>
      <c r="D36" s="88"/>
      <c r="E36" s="19">
        <v>650</v>
      </c>
      <c r="F36" s="17">
        <f t="shared" si="0"/>
        <v>0</v>
      </c>
    </row>
    <row r="37" spans="1:6" s="10" customFormat="1" ht="16.5" customHeight="1">
      <c r="A37" s="14"/>
      <c r="B37" s="15" t="s">
        <v>22</v>
      </c>
      <c r="C37" s="87" t="s">
        <v>37</v>
      </c>
      <c r="D37" s="88"/>
      <c r="E37" s="19">
        <v>350</v>
      </c>
      <c r="F37" s="17">
        <f t="shared" si="0"/>
        <v>0</v>
      </c>
    </row>
    <row r="38" spans="1:6" s="10" customFormat="1" ht="16.5" customHeight="1">
      <c r="A38" s="14"/>
      <c r="B38" s="15" t="s">
        <v>22</v>
      </c>
      <c r="C38" s="87" t="s">
        <v>38</v>
      </c>
      <c r="D38" s="88"/>
      <c r="E38" s="19">
        <v>375</v>
      </c>
      <c r="F38" s="17">
        <f t="shared" si="0"/>
        <v>0</v>
      </c>
    </row>
    <row r="39" spans="1:6" s="10" customFormat="1" ht="16.5" customHeight="1">
      <c r="A39" s="14"/>
      <c r="B39" s="15" t="s">
        <v>39</v>
      </c>
      <c r="C39" s="87" t="s">
        <v>40</v>
      </c>
      <c r="D39" s="88"/>
      <c r="E39" s="19">
        <v>100</v>
      </c>
      <c r="F39" s="17">
        <f t="shared" si="0"/>
        <v>0</v>
      </c>
    </row>
    <row r="40" spans="1:6" s="10" customFormat="1" ht="16.5" customHeight="1">
      <c r="A40" s="14"/>
      <c r="B40" s="15" t="s">
        <v>39</v>
      </c>
      <c r="C40" s="87" t="s">
        <v>41</v>
      </c>
      <c r="D40" s="88"/>
      <c r="E40" s="19">
        <v>200</v>
      </c>
      <c r="F40" s="17">
        <f t="shared" si="0"/>
        <v>0</v>
      </c>
    </row>
    <row r="41" spans="1:6" s="10" customFormat="1" ht="16.5" customHeight="1">
      <c r="A41" s="14"/>
      <c r="B41" s="15" t="s">
        <v>4</v>
      </c>
      <c r="C41" s="87" t="s">
        <v>42</v>
      </c>
      <c r="D41" s="88"/>
      <c r="E41" s="19">
        <v>5</v>
      </c>
      <c r="F41" s="17">
        <f t="shared" si="0"/>
        <v>0</v>
      </c>
    </row>
    <row r="42" spans="1:6" s="10" customFormat="1" ht="16.5" customHeight="1">
      <c r="A42" s="14"/>
      <c r="B42" s="15" t="s">
        <v>4</v>
      </c>
      <c r="C42" s="87" t="s">
        <v>43</v>
      </c>
      <c r="D42" s="88"/>
      <c r="E42" s="19">
        <v>10</v>
      </c>
      <c r="F42" s="17">
        <f t="shared" si="0"/>
        <v>0</v>
      </c>
    </row>
    <row r="43" spans="1:6" s="10" customFormat="1" ht="16.5" customHeight="1">
      <c r="A43" s="14"/>
      <c r="B43" s="15" t="s">
        <v>4</v>
      </c>
      <c r="C43" s="87" t="s">
        <v>44</v>
      </c>
      <c r="D43" s="88"/>
      <c r="E43" s="19">
        <v>33</v>
      </c>
      <c r="F43" s="17">
        <f t="shared" si="0"/>
        <v>0</v>
      </c>
    </row>
    <row r="44" spans="1:6" s="10" customFormat="1" ht="16.5" customHeight="1">
      <c r="A44" s="14"/>
      <c r="B44" s="15" t="s">
        <v>16</v>
      </c>
      <c r="C44" s="87" t="s">
        <v>45</v>
      </c>
      <c r="D44" s="88"/>
      <c r="E44" s="19">
        <v>6</v>
      </c>
      <c r="F44" s="17">
        <f aca="true" t="shared" si="1" ref="F44:F65">A44*E44</f>
        <v>0</v>
      </c>
    </row>
    <row r="45" spans="1:6" s="10" customFormat="1" ht="16.5" customHeight="1">
      <c r="A45" s="14"/>
      <c r="B45" s="15" t="s">
        <v>16</v>
      </c>
      <c r="C45" s="87" t="s">
        <v>46</v>
      </c>
      <c r="D45" s="88"/>
      <c r="E45" s="19">
        <v>9</v>
      </c>
      <c r="F45" s="17">
        <f t="shared" si="1"/>
        <v>0</v>
      </c>
    </row>
    <row r="46" spans="1:6" s="10" customFormat="1" ht="16.5" customHeight="1">
      <c r="A46" s="14"/>
      <c r="B46" s="15" t="s">
        <v>16</v>
      </c>
      <c r="C46" s="87" t="s">
        <v>47</v>
      </c>
      <c r="D46" s="88"/>
      <c r="E46" s="19">
        <v>10</v>
      </c>
      <c r="F46" s="17">
        <f t="shared" si="1"/>
        <v>0</v>
      </c>
    </row>
    <row r="47" spans="1:6" s="10" customFormat="1" ht="16.5" customHeight="1">
      <c r="A47" s="14"/>
      <c r="B47" s="15" t="s">
        <v>16</v>
      </c>
      <c r="C47" s="87" t="s">
        <v>48</v>
      </c>
      <c r="D47" s="88"/>
      <c r="E47" s="19">
        <v>7</v>
      </c>
      <c r="F47" s="17">
        <f t="shared" si="1"/>
        <v>0</v>
      </c>
    </row>
    <row r="48" spans="1:6" s="10" customFormat="1" ht="16.5" customHeight="1">
      <c r="A48" s="14"/>
      <c r="B48" s="15" t="s">
        <v>22</v>
      </c>
      <c r="C48" s="87" t="s">
        <v>49</v>
      </c>
      <c r="D48" s="88"/>
      <c r="E48" s="19">
        <v>500</v>
      </c>
      <c r="F48" s="17">
        <f t="shared" si="1"/>
        <v>0</v>
      </c>
    </row>
    <row r="49" spans="1:6" s="10" customFormat="1" ht="16.5" customHeight="1">
      <c r="A49" s="14"/>
      <c r="B49" s="15" t="s">
        <v>22</v>
      </c>
      <c r="C49" s="87" t="s">
        <v>50</v>
      </c>
      <c r="D49" s="88"/>
      <c r="E49" s="19">
        <v>6000</v>
      </c>
      <c r="F49" s="17">
        <f t="shared" si="1"/>
        <v>0</v>
      </c>
    </row>
    <row r="50" spans="1:6" s="10" customFormat="1" ht="16.5" customHeight="1">
      <c r="A50" s="14"/>
      <c r="B50" s="15" t="s">
        <v>22</v>
      </c>
      <c r="C50" s="87" t="s">
        <v>51</v>
      </c>
      <c r="D50" s="88"/>
      <c r="E50" s="19">
        <v>7000</v>
      </c>
      <c r="F50" s="17">
        <f t="shared" si="1"/>
        <v>0</v>
      </c>
    </row>
    <row r="51" spans="1:6" s="10" customFormat="1" ht="16.5" customHeight="1">
      <c r="A51" s="14"/>
      <c r="B51" s="15" t="s">
        <v>22</v>
      </c>
      <c r="C51" s="87" t="s">
        <v>52</v>
      </c>
      <c r="D51" s="88"/>
      <c r="E51" s="19">
        <v>1300</v>
      </c>
      <c r="F51" s="17">
        <f t="shared" si="1"/>
        <v>0</v>
      </c>
    </row>
    <row r="52" spans="1:6" s="10" customFormat="1" ht="16.5" customHeight="1">
      <c r="A52" s="14"/>
      <c r="B52" s="15" t="s">
        <v>4</v>
      </c>
      <c r="C52" s="87" t="s">
        <v>53</v>
      </c>
      <c r="D52" s="88"/>
      <c r="E52" s="19">
        <v>1</v>
      </c>
      <c r="F52" s="17">
        <f t="shared" si="1"/>
        <v>0</v>
      </c>
    </row>
    <row r="53" spans="1:6" s="10" customFormat="1" ht="16.5" customHeight="1">
      <c r="A53" s="14"/>
      <c r="B53" s="15" t="s">
        <v>4</v>
      </c>
      <c r="C53" s="87" t="s">
        <v>54</v>
      </c>
      <c r="D53" s="88"/>
      <c r="E53" s="19">
        <v>2</v>
      </c>
      <c r="F53" s="17">
        <f t="shared" si="1"/>
        <v>0</v>
      </c>
    </row>
    <row r="54" spans="1:6" s="10" customFormat="1" ht="16.5" customHeight="1">
      <c r="A54" s="14"/>
      <c r="B54" s="15" t="s">
        <v>22</v>
      </c>
      <c r="C54" s="87" t="s">
        <v>55</v>
      </c>
      <c r="D54" s="88"/>
      <c r="E54" s="19">
        <v>4</v>
      </c>
      <c r="F54" s="17">
        <f t="shared" si="1"/>
        <v>0</v>
      </c>
    </row>
    <row r="55" spans="1:6" s="10" customFormat="1" ht="16.5" customHeight="1">
      <c r="A55" s="14"/>
      <c r="B55" s="15" t="s">
        <v>22</v>
      </c>
      <c r="C55" s="87" t="s">
        <v>163</v>
      </c>
      <c r="D55" s="88"/>
      <c r="E55" s="19">
        <v>4000</v>
      </c>
      <c r="F55" s="17">
        <f t="shared" si="1"/>
        <v>0</v>
      </c>
    </row>
    <row r="56" spans="1:6" s="10" customFormat="1" ht="16.5" customHeight="1">
      <c r="A56" s="14"/>
      <c r="B56" s="15" t="s">
        <v>16</v>
      </c>
      <c r="C56" s="87" t="s">
        <v>57</v>
      </c>
      <c r="D56" s="88"/>
      <c r="E56" s="19">
        <v>1</v>
      </c>
      <c r="F56" s="17">
        <f t="shared" si="1"/>
        <v>0</v>
      </c>
    </row>
    <row r="57" spans="1:6" s="10" customFormat="1" ht="16.5" customHeight="1">
      <c r="A57" s="14"/>
      <c r="B57" s="15" t="s">
        <v>58</v>
      </c>
      <c r="C57" s="87" t="s">
        <v>59</v>
      </c>
      <c r="D57" s="88"/>
      <c r="E57" s="19">
        <v>150</v>
      </c>
      <c r="F57" s="17">
        <f t="shared" si="1"/>
        <v>0</v>
      </c>
    </row>
    <row r="58" spans="1:6" s="10" customFormat="1" ht="16.5" customHeight="1">
      <c r="A58" s="14"/>
      <c r="B58" s="15" t="s">
        <v>58</v>
      </c>
      <c r="C58" s="87" t="s">
        <v>60</v>
      </c>
      <c r="D58" s="88"/>
      <c r="E58" s="19">
        <v>110</v>
      </c>
      <c r="F58" s="17">
        <f t="shared" si="1"/>
        <v>0</v>
      </c>
    </row>
    <row r="59" spans="1:6" s="10" customFormat="1" ht="16.5" customHeight="1">
      <c r="A59" s="14"/>
      <c r="B59" s="15" t="s">
        <v>16</v>
      </c>
      <c r="C59" s="87" t="s">
        <v>62</v>
      </c>
      <c r="D59" s="88"/>
      <c r="E59" s="19">
        <v>3</v>
      </c>
      <c r="F59" s="17">
        <f t="shared" si="1"/>
        <v>0</v>
      </c>
    </row>
    <row r="60" spans="1:6" s="10" customFormat="1" ht="16.5" customHeight="1">
      <c r="A60" s="14"/>
      <c r="B60" s="15" t="s">
        <v>4</v>
      </c>
      <c r="C60" s="87" t="s">
        <v>63</v>
      </c>
      <c r="D60" s="88"/>
      <c r="E60" s="19">
        <v>5</v>
      </c>
      <c r="F60" s="17">
        <f t="shared" si="1"/>
        <v>0</v>
      </c>
    </row>
    <row r="61" spans="1:6" s="10" customFormat="1" ht="16.5" customHeight="1">
      <c r="A61" s="14"/>
      <c r="B61" s="15" t="s">
        <v>39</v>
      </c>
      <c r="C61" s="87" t="s">
        <v>64</v>
      </c>
      <c r="D61" s="88"/>
      <c r="E61" s="19">
        <v>100</v>
      </c>
      <c r="F61" s="17">
        <f t="shared" si="1"/>
        <v>0</v>
      </c>
    </row>
    <row r="62" spans="1:15" s="10" customFormat="1" ht="16.5" customHeight="1">
      <c r="A62" s="14"/>
      <c r="B62" s="15" t="s">
        <v>22</v>
      </c>
      <c r="C62" s="87" t="s">
        <v>65</v>
      </c>
      <c r="D62" s="88"/>
      <c r="E62" s="19">
        <v>35</v>
      </c>
      <c r="F62" s="17">
        <f t="shared" si="1"/>
        <v>0</v>
      </c>
      <c r="J62" s="1"/>
      <c r="K62" s="1"/>
      <c r="L62" s="1"/>
      <c r="M62" s="1"/>
      <c r="N62" s="1"/>
      <c r="O62" s="1"/>
    </row>
    <row r="63" spans="1:6" s="10" customFormat="1" ht="16.5" customHeight="1">
      <c r="A63" s="14"/>
      <c r="B63" s="15" t="s">
        <v>28</v>
      </c>
      <c r="C63" s="87" t="s">
        <v>66</v>
      </c>
      <c r="D63" s="88"/>
      <c r="E63" s="19">
        <v>20</v>
      </c>
      <c r="F63" s="17">
        <f t="shared" si="1"/>
        <v>0</v>
      </c>
    </row>
    <row r="64" spans="1:15" s="10" customFormat="1" ht="16.5" customHeight="1">
      <c r="A64" s="14"/>
      <c r="B64" s="15" t="s">
        <v>4</v>
      </c>
      <c r="C64" s="87" t="s">
        <v>165</v>
      </c>
      <c r="D64" s="88"/>
      <c r="E64" s="19">
        <v>40</v>
      </c>
      <c r="F64" s="17">
        <f t="shared" si="1"/>
        <v>0</v>
      </c>
      <c r="J64" s="1"/>
      <c r="K64" s="1"/>
      <c r="L64" s="1"/>
      <c r="M64" s="1"/>
      <c r="N64" s="1"/>
      <c r="O64" s="1"/>
    </row>
    <row r="65" spans="1:6" s="10" customFormat="1" ht="16.5" customHeight="1">
      <c r="A65" s="14"/>
      <c r="B65" s="15" t="s">
        <v>30</v>
      </c>
      <c r="C65" s="87" t="s">
        <v>164</v>
      </c>
      <c r="D65" s="88"/>
      <c r="E65" s="22"/>
      <c r="F65" s="62">
        <f t="shared" si="1"/>
        <v>0</v>
      </c>
    </row>
    <row r="66" spans="1:15" s="10" customFormat="1" ht="16.5" customHeight="1">
      <c r="A66" s="14"/>
      <c r="B66" s="23"/>
      <c r="C66" s="87" t="s">
        <v>67</v>
      </c>
      <c r="D66" s="88"/>
      <c r="E66" s="22"/>
      <c r="F66" s="17">
        <f>A65*E65</f>
        <v>0</v>
      </c>
      <c r="J66" s="1"/>
      <c r="K66" s="1"/>
      <c r="L66" s="1"/>
      <c r="M66" s="1"/>
      <c r="N66" s="1"/>
      <c r="O66" s="1"/>
    </row>
    <row r="67" spans="1:6" s="10" customFormat="1" ht="16.5" customHeight="1">
      <c r="A67" s="14"/>
      <c r="B67" s="23"/>
      <c r="C67" s="87" t="s">
        <v>67</v>
      </c>
      <c r="D67" s="88"/>
      <c r="E67" s="22"/>
      <c r="F67" s="17">
        <f>A67*E67</f>
        <v>0</v>
      </c>
    </row>
    <row r="68" spans="1:6" ht="20.25" customHeight="1">
      <c r="A68" s="112" t="s">
        <v>150</v>
      </c>
      <c r="B68" s="113"/>
      <c r="C68" s="113"/>
      <c r="D68" s="113"/>
      <c r="E68" s="113"/>
      <c r="F68" s="114"/>
    </row>
    <row r="69" spans="1:15" ht="16.5" customHeight="1">
      <c r="A69" s="14"/>
      <c r="B69" s="15" t="s">
        <v>30</v>
      </c>
      <c r="C69" s="87" t="s">
        <v>151</v>
      </c>
      <c r="D69" s="88"/>
      <c r="E69" s="24">
        <v>250000</v>
      </c>
      <c r="F69" s="25">
        <f aca="true" t="shared" si="2" ref="F69:F82">A69*E69</f>
        <v>0</v>
      </c>
      <c r="J69" s="10"/>
      <c r="K69" s="10"/>
      <c r="L69" s="10"/>
      <c r="M69" s="10"/>
      <c r="N69" s="10"/>
      <c r="O69" s="10"/>
    </row>
    <row r="70" spans="1:6" ht="16.5" customHeight="1">
      <c r="A70" s="14"/>
      <c r="B70" s="26" t="s">
        <v>30</v>
      </c>
      <c r="C70" s="87" t="s">
        <v>152</v>
      </c>
      <c r="D70" s="88"/>
      <c r="E70" s="24">
        <v>200000</v>
      </c>
      <c r="F70" s="25">
        <f t="shared" si="2"/>
        <v>0</v>
      </c>
    </row>
    <row r="71" spans="1:6" ht="16.5" customHeight="1">
      <c r="A71" s="27"/>
      <c r="B71" s="26" t="s">
        <v>30</v>
      </c>
      <c r="C71" s="87" t="s">
        <v>136</v>
      </c>
      <c r="D71" s="88"/>
      <c r="E71" s="24">
        <v>70000</v>
      </c>
      <c r="F71" s="25">
        <f t="shared" si="2"/>
        <v>0</v>
      </c>
    </row>
    <row r="72" spans="1:6" ht="16.5" customHeight="1">
      <c r="A72" s="27"/>
      <c r="B72" s="26" t="s">
        <v>30</v>
      </c>
      <c r="C72" s="87" t="s">
        <v>137</v>
      </c>
      <c r="D72" s="88"/>
      <c r="E72" s="24">
        <v>100000</v>
      </c>
      <c r="F72" s="25">
        <f t="shared" si="2"/>
        <v>0</v>
      </c>
    </row>
    <row r="73" spans="1:6" ht="16.5" customHeight="1">
      <c r="A73" s="27"/>
      <c r="B73" s="26" t="s">
        <v>22</v>
      </c>
      <c r="C73" s="87" t="s">
        <v>138</v>
      </c>
      <c r="D73" s="88"/>
      <c r="E73" s="24">
        <v>5000</v>
      </c>
      <c r="F73" s="25">
        <f t="shared" si="2"/>
        <v>0</v>
      </c>
    </row>
    <row r="74" spans="1:6" ht="16.5" customHeight="1">
      <c r="A74" s="27"/>
      <c r="B74" s="26" t="s">
        <v>22</v>
      </c>
      <c r="C74" s="87" t="s">
        <v>149</v>
      </c>
      <c r="D74" s="88"/>
      <c r="E74" s="24">
        <v>10000</v>
      </c>
      <c r="F74" s="25">
        <f t="shared" si="2"/>
        <v>0</v>
      </c>
    </row>
    <row r="75" spans="1:6" ht="16.5" customHeight="1">
      <c r="A75" s="27"/>
      <c r="B75" s="26" t="s">
        <v>22</v>
      </c>
      <c r="C75" s="87" t="s">
        <v>139</v>
      </c>
      <c r="D75" s="88"/>
      <c r="E75" s="24">
        <v>100</v>
      </c>
      <c r="F75" s="25">
        <f t="shared" si="2"/>
        <v>0</v>
      </c>
    </row>
    <row r="76" spans="1:6" ht="16.5" customHeight="1">
      <c r="A76" s="27"/>
      <c r="B76" s="26" t="s">
        <v>22</v>
      </c>
      <c r="C76" s="87" t="s">
        <v>140</v>
      </c>
      <c r="D76" s="88"/>
      <c r="E76" s="24">
        <v>125</v>
      </c>
      <c r="F76" s="25">
        <f t="shared" si="2"/>
        <v>0</v>
      </c>
    </row>
    <row r="77" spans="1:6" ht="16.5" customHeight="1">
      <c r="A77" s="27"/>
      <c r="B77" s="26" t="s">
        <v>22</v>
      </c>
      <c r="C77" s="87" t="s">
        <v>141</v>
      </c>
      <c r="D77" s="88"/>
      <c r="E77" s="24">
        <v>600</v>
      </c>
      <c r="F77" s="25">
        <f t="shared" si="2"/>
        <v>0</v>
      </c>
    </row>
    <row r="78" spans="1:6" ht="16.5" customHeight="1">
      <c r="A78" s="27"/>
      <c r="B78" s="26" t="s">
        <v>4</v>
      </c>
      <c r="C78" s="87" t="s">
        <v>53</v>
      </c>
      <c r="D78" s="88"/>
      <c r="E78" s="24">
        <v>1.5</v>
      </c>
      <c r="F78" s="25">
        <f t="shared" si="2"/>
        <v>0</v>
      </c>
    </row>
    <row r="79" spans="1:6" ht="16.5" customHeight="1">
      <c r="A79" s="27"/>
      <c r="B79" s="26" t="s">
        <v>4</v>
      </c>
      <c r="C79" s="87" t="s">
        <v>142</v>
      </c>
      <c r="D79" s="88"/>
      <c r="E79" s="24">
        <v>2</v>
      </c>
      <c r="F79" s="25">
        <f t="shared" si="2"/>
        <v>0</v>
      </c>
    </row>
    <row r="80" spans="1:6" ht="16.5" customHeight="1">
      <c r="A80" s="27"/>
      <c r="B80" s="26" t="s">
        <v>22</v>
      </c>
      <c r="C80" s="87" t="s">
        <v>153</v>
      </c>
      <c r="D80" s="88"/>
      <c r="E80" s="24">
        <v>3.5</v>
      </c>
      <c r="F80" s="25">
        <f t="shared" si="2"/>
        <v>0</v>
      </c>
    </row>
    <row r="81" spans="1:6" ht="16.5" customHeight="1">
      <c r="A81" s="27"/>
      <c r="B81" s="28"/>
      <c r="C81" s="87" t="s">
        <v>67</v>
      </c>
      <c r="D81" s="88"/>
      <c r="E81" s="29"/>
      <c r="F81" s="25">
        <f t="shared" si="2"/>
        <v>0</v>
      </c>
    </row>
    <row r="82" spans="1:6" ht="16.5" customHeight="1">
      <c r="A82" s="27"/>
      <c r="B82" s="28"/>
      <c r="C82" s="87" t="s">
        <v>67</v>
      </c>
      <c r="D82" s="88"/>
      <c r="E82" s="29"/>
      <c r="F82" s="25">
        <f t="shared" si="2"/>
        <v>0</v>
      </c>
    </row>
    <row r="83" spans="1:6" ht="20.25" customHeight="1">
      <c r="A83" s="91" t="s">
        <v>94</v>
      </c>
      <c r="B83" s="92"/>
      <c r="C83" s="92"/>
      <c r="D83" s="92"/>
      <c r="E83" s="92"/>
      <c r="F83" s="93"/>
    </row>
    <row r="84" spans="1:6" ht="16.5" customHeight="1">
      <c r="A84" s="27"/>
      <c r="B84" s="26" t="s">
        <v>22</v>
      </c>
      <c r="C84" s="87" t="s">
        <v>95</v>
      </c>
      <c r="D84" s="88"/>
      <c r="E84" s="24">
        <v>3000</v>
      </c>
      <c r="F84" s="25">
        <f>A84*E84</f>
        <v>0</v>
      </c>
    </row>
    <row r="85" spans="1:6" ht="16.5" customHeight="1">
      <c r="A85" s="27"/>
      <c r="B85" s="26" t="s">
        <v>22</v>
      </c>
      <c r="C85" s="87" t="s">
        <v>96</v>
      </c>
      <c r="D85" s="88"/>
      <c r="E85" s="24">
        <v>7000</v>
      </c>
      <c r="F85" s="17">
        <f>A85*E85</f>
        <v>0</v>
      </c>
    </row>
    <row r="86" spans="1:6" ht="16.5" customHeight="1">
      <c r="A86" s="27"/>
      <c r="B86" s="26" t="s">
        <v>22</v>
      </c>
      <c r="C86" s="87" t="s">
        <v>97</v>
      </c>
      <c r="D86" s="88"/>
      <c r="E86" s="24">
        <v>7000</v>
      </c>
      <c r="F86" s="25">
        <f>A86*E86</f>
        <v>0</v>
      </c>
    </row>
    <row r="87" spans="1:6" ht="16.5" customHeight="1">
      <c r="A87" s="27"/>
      <c r="B87" s="26" t="s">
        <v>22</v>
      </c>
      <c r="C87" s="87" t="s">
        <v>98</v>
      </c>
      <c r="D87" s="88"/>
      <c r="E87" s="24">
        <v>1000</v>
      </c>
      <c r="F87" s="25">
        <f aca="true" t="shared" si="3" ref="F87:F118">SUM(F84:F86)</f>
        <v>0</v>
      </c>
    </row>
    <row r="88" spans="1:6" ht="16.5" customHeight="1">
      <c r="A88" s="27"/>
      <c r="B88" s="26" t="s">
        <v>22</v>
      </c>
      <c r="C88" s="87" t="s">
        <v>99</v>
      </c>
      <c r="D88" s="88"/>
      <c r="E88" s="24">
        <v>1000</v>
      </c>
      <c r="F88" s="25">
        <f t="shared" si="3"/>
        <v>0</v>
      </c>
    </row>
    <row r="89" spans="1:6" ht="16.5" customHeight="1">
      <c r="A89" s="27"/>
      <c r="B89" s="26" t="s">
        <v>4</v>
      </c>
      <c r="C89" s="87" t="s">
        <v>100</v>
      </c>
      <c r="D89" s="88"/>
      <c r="E89" s="24">
        <v>6</v>
      </c>
      <c r="F89" s="25">
        <f t="shared" si="3"/>
        <v>0</v>
      </c>
    </row>
    <row r="90" spans="1:6" ht="16.5" customHeight="1">
      <c r="A90" s="27"/>
      <c r="B90" s="26" t="s">
        <v>22</v>
      </c>
      <c r="C90" s="87" t="s">
        <v>101</v>
      </c>
      <c r="D90" s="88"/>
      <c r="E90" s="24">
        <v>1500</v>
      </c>
      <c r="F90" s="25">
        <f t="shared" si="3"/>
        <v>0</v>
      </c>
    </row>
    <row r="91" spans="1:6" ht="16.5" customHeight="1">
      <c r="A91" s="27"/>
      <c r="B91" s="26" t="s">
        <v>22</v>
      </c>
      <c r="C91" s="87" t="s">
        <v>102</v>
      </c>
      <c r="D91" s="88"/>
      <c r="E91" s="24">
        <v>3000</v>
      </c>
      <c r="F91" s="25">
        <f t="shared" si="3"/>
        <v>0</v>
      </c>
    </row>
    <row r="92" spans="1:6" ht="16.5" customHeight="1">
      <c r="A92" s="27"/>
      <c r="B92" s="26" t="s">
        <v>22</v>
      </c>
      <c r="C92" s="87" t="s">
        <v>103</v>
      </c>
      <c r="D92" s="88"/>
      <c r="E92" s="24">
        <v>6500</v>
      </c>
      <c r="F92" s="25">
        <f t="shared" si="3"/>
        <v>0</v>
      </c>
    </row>
    <row r="93" spans="1:6" ht="16.5" customHeight="1">
      <c r="A93" s="27"/>
      <c r="B93" s="26" t="s">
        <v>22</v>
      </c>
      <c r="C93" s="87" t="s">
        <v>104</v>
      </c>
      <c r="D93" s="88"/>
      <c r="E93" s="24">
        <v>3600</v>
      </c>
      <c r="F93" s="25">
        <f t="shared" si="3"/>
        <v>0</v>
      </c>
    </row>
    <row r="94" spans="1:6" ht="16.5" customHeight="1">
      <c r="A94" s="27"/>
      <c r="B94" s="26" t="s">
        <v>22</v>
      </c>
      <c r="C94" s="87" t="s">
        <v>105</v>
      </c>
      <c r="D94" s="88"/>
      <c r="E94" s="24">
        <v>2200</v>
      </c>
      <c r="F94" s="25">
        <f t="shared" si="3"/>
        <v>0</v>
      </c>
    </row>
    <row r="95" spans="1:6" ht="16.5" customHeight="1">
      <c r="A95" s="27"/>
      <c r="B95" s="26" t="s">
        <v>22</v>
      </c>
      <c r="C95" s="87" t="s">
        <v>106</v>
      </c>
      <c r="D95" s="88"/>
      <c r="E95" s="24">
        <v>5000</v>
      </c>
      <c r="F95" s="25">
        <f t="shared" si="3"/>
        <v>0</v>
      </c>
    </row>
    <row r="96" spans="1:6" ht="16.5" customHeight="1">
      <c r="A96" s="27"/>
      <c r="B96" s="26" t="s">
        <v>22</v>
      </c>
      <c r="C96" s="87" t="s">
        <v>107</v>
      </c>
      <c r="D96" s="88"/>
      <c r="E96" s="24">
        <v>6000</v>
      </c>
      <c r="F96" s="25">
        <f t="shared" si="3"/>
        <v>0</v>
      </c>
    </row>
    <row r="97" spans="1:6" ht="16.5" customHeight="1">
      <c r="A97" s="27"/>
      <c r="B97" s="26" t="s">
        <v>22</v>
      </c>
      <c r="C97" s="87" t="s">
        <v>108</v>
      </c>
      <c r="D97" s="88"/>
      <c r="E97" s="24">
        <v>7000</v>
      </c>
      <c r="F97" s="25">
        <f t="shared" si="3"/>
        <v>0</v>
      </c>
    </row>
    <row r="98" spans="1:6" ht="16.5" customHeight="1">
      <c r="A98" s="27"/>
      <c r="B98" s="26" t="s">
        <v>22</v>
      </c>
      <c r="C98" s="87" t="s">
        <v>109</v>
      </c>
      <c r="D98" s="88"/>
      <c r="E98" s="24">
        <v>8000</v>
      </c>
      <c r="F98" s="25">
        <f t="shared" si="3"/>
        <v>0</v>
      </c>
    </row>
    <row r="99" spans="1:6" ht="16.5" customHeight="1">
      <c r="A99" s="27"/>
      <c r="B99" s="26" t="s">
        <v>22</v>
      </c>
      <c r="C99" s="87" t="s">
        <v>110</v>
      </c>
      <c r="D99" s="88"/>
      <c r="E99" s="24">
        <v>2500</v>
      </c>
      <c r="F99" s="25">
        <f t="shared" si="3"/>
        <v>0</v>
      </c>
    </row>
    <row r="100" spans="1:6" ht="16.5" customHeight="1">
      <c r="A100" s="27"/>
      <c r="B100" s="26" t="s">
        <v>22</v>
      </c>
      <c r="C100" s="87" t="s">
        <v>111</v>
      </c>
      <c r="D100" s="88"/>
      <c r="E100" s="24">
        <v>900</v>
      </c>
      <c r="F100" s="25">
        <f t="shared" si="3"/>
        <v>0</v>
      </c>
    </row>
    <row r="101" spans="1:6" ht="16.5" customHeight="1">
      <c r="A101" s="27"/>
      <c r="B101" s="26" t="s">
        <v>22</v>
      </c>
      <c r="C101" s="87" t="s">
        <v>112</v>
      </c>
      <c r="D101" s="88"/>
      <c r="E101" s="24">
        <v>1200</v>
      </c>
      <c r="F101" s="25">
        <f t="shared" si="3"/>
        <v>0</v>
      </c>
    </row>
    <row r="102" spans="1:6" ht="16.5" customHeight="1">
      <c r="A102" s="27"/>
      <c r="B102" s="26" t="s">
        <v>28</v>
      </c>
      <c r="C102" s="87" t="s">
        <v>113</v>
      </c>
      <c r="D102" s="88"/>
      <c r="E102" s="24">
        <v>50</v>
      </c>
      <c r="F102" s="25">
        <f>SUM(F99:F101)</f>
        <v>0</v>
      </c>
    </row>
    <row r="103" spans="1:6" ht="16.5" customHeight="1">
      <c r="A103" s="27"/>
      <c r="B103" s="26" t="s">
        <v>22</v>
      </c>
      <c r="C103" s="87" t="s">
        <v>115</v>
      </c>
      <c r="D103" s="88"/>
      <c r="E103" s="24">
        <v>2800</v>
      </c>
      <c r="F103" s="25">
        <f>SUM(F101:F102)</f>
        <v>0</v>
      </c>
    </row>
    <row r="104" spans="1:6" ht="16.5" customHeight="1">
      <c r="A104" s="27"/>
      <c r="B104" s="26" t="s">
        <v>28</v>
      </c>
      <c r="C104" s="87" t="s">
        <v>116</v>
      </c>
      <c r="D104" s="88"/>
      <c r="E104" s="24">
        <v>900</v>
      </c>
      <c r="F104" s="25">
        <f>SUM(F102:F103)</f>
        <v>0</v>
      </c>
    </row>
    <row r="105" spans="1:6" ht="16.5" customHeight="1">
      <c r="A105" s="27"/>
      <c r="B105" s="26" t="s">
        <v>28</v>
      </c>
      <c r="C105" s="87" t="s">
        <v>66</v>
      </c>
      <c r="D105" s="88"/>
      <c r="E105" s="24">
        <v>20</v>
      </c>
      <c r="F105" s="25">
        <f>SUM(F103:F104)</f>
        <v>0</v>
      </c>
    </row>
    <row r="106" spans="1:6" ht="16.5" customHeight="1">
      <c r="A106" s="27"/>
      <c r="B106" s="26" t="s">
        <v>28</v>
      </c>
      <c r="C106" s="87" t="s">
        <v>86</v>
      </c>
      <c r="D106" s="88"/>
      <c r="E106" s="24">
        <v>25</v>
      </c>
      <c r="F106" s="25">
        <f t="shared" si="3"/>
        <v>0</v>
      </c>
    </row>
    <row r="107" spans="1:6" ht="16.5" customHeight="1">
      <c r="A107" s="27"/>
      <c r="B107" s="26" t="s">
        <v>28</v>
      </c>
      <c r="C107" s="87" t="s">
        <v>117</v>
      </c>
      <c r="D107" s="88"/>
      <c r="E107" s="24">
        <v>80</v>
      </c>
      <c r="F107" s="25">
        <f t="shared" si="3"/>
        <v>0</v>
      </c>
    </row>
    <row r="108" spans="1:6" ht="16.5" customHeight="1">
      <c r="A108" s="27"/>
      <c r="B108" s="26" t="s">
        <v>16</v>
      </c>
      <c r="C108" s="87" t="s">
        <v>88</v>
      </c>
      <c r="D108" s="88"/>
      <c r="E108" s="24">
        <v>9</v>
      </c>
      <c r="F108" s="25">
        <f t="shared" si="3"/>
        <v>0</v>
      </c>
    </row>
    <row r="109" spans="1:6" ht="16.5" customHeight="1">
      <c r="A109" s="27"/>
      <c r="B109" s="26" t="s">
        <v>16</v>
      </c>
      <c r="C109" s="87" t="s">
        <v>89</v>
      </c>
      <c r="D109" s="88"/>
      <c r="E109" s="24">
        <v>6</v>
      </c>
      <c r="F109" s="25">
        <f t="shared" si="3"/>
        <v>0</v>
      </c>
    </row>
    <row r="110" spans="1:6" ht="24" customHeight="1">
      <c r="A110" s="27"/>
      <c r="B110" s="15" t="s">
        <v>4</v>
      </c>
      <c r="C110" s="87" t="s">
        <v>166</v>
      </c>
      <c r="D110" s="88"/>
      <c r="E110" s="19">
        <v>100</v>
      </c>
      <c r="F110" s="25">
        <f t="shared" si="3"/>
        <v>0</v>
      </c>
    </row>
    <row r="111" spans="1:6" ht="24" customHeight="1">
      <c r="A111" s="27"/>
      <c r="B111" s="15" t="s">
        <v>16</v>
      </c>
      <c r="C111" s="87" t="s">
        <v>167</v>
      </c>
      <c r="D111" s="88"/>
      <c r="E111" s="19">
        <v>8</v>
      </c>
      <c r="F111" s="25"/>
    </row>
    <row r="112" spans="1:6" ht="16.5" customHeight="1">
      <c r="A112" s="27"/>
      <c r="B112" s="26" t="s">
        <v>4</v>
      </c>
      <c r="C112" s="87" t="s">
        <v>10</v>
      </c>
      <c r="D112" s="88"/>
      <c r="E112" s="24">
        <v>6</v>
      </c>
      <c r="F112" s="25">
        <f>SUM(F108:F110)</f>
        <v>0</v>
      </c>
    </row>
    <row r="113" spans="1:6" ht="16.5" customHeight="1">
      <c r="A113" s="27"/>
      <c r="B113" s="26" t="s">
        <v>4</v>
      </c>
      <c r="C113" s="87" t="s">
        <v>118</v>
      </c>
      <c r="D113" s="88"/>
      <c r="E113" s="24">
        <v>18</v>
      </c>
      <c r="F113" s="25">
        <f>SUM(F109:F112)</f>
        <v>0</v>
      </c>
    </row>
    <row r="114" spans="1:6" ht="16.5" customHeight="1">
      <c r="A114" s="27"/>
      <c r="B114" s="26" t="s">
        <v>4</v>
      </c>
      <c r="C114" s="87" t="s">
        <v>119</v>
      </c>
      <c r="D114" s="88"/>
      <c r="E114" s="24">
        <v>50</v>
      </c>
      <c r="F114" s="25">
        <f>SUM(F110:F113)</f>
        <v>0</v>
      </c>
    </row>
    <row r="115" spans="1:6" ht="16.5" customHeight="1">
      <c r="A115" s="27"/>
      <c r="B115" s="26" t="s">
        <v>16</v>
      </c>
      <c r="C115" s="87" t="s">
        <v>91</v>
      </c>
      <c r="D115" s="88"/>
      <c r="E115" s="24">
        <v>12</v>
      </c>
      <c r="F115" s="25">
        <f t="shared" si="3"/>
        <v>0</v>
      </c>
    </row>
    <row r="116" spans="1:6" ht="16.5" customHeight="1">
      <c r="A116" s="27"/>
      <c r="B116" s="26" t="s">
        <v>4</v>
      </c>
      <c r="C116" s="87" t="s">
        <v>120</v>
      </c>
      <c r="D116" s="88"/>
      <c r="E116" s="30" t="s">
        <v>121</v>
      </c>
      <c r="F116" s="25">
        <f t="shared" si="3"/>
        <v>0</v>
      </c>
    </row>
    <row r="117" spans="1:6" ht="16.5" customHeight="1">
      <c r="A117" s="27"/>
      <c r="B117" s="26" t="s">
        <v>4</v>
      </c>
      <c r="C117" s="87" t="s">
        <v>122</v>
      </c>
      <c r="D117" s="88"/>
      <c r="E117" s="30" t="s">
        <v>123</v>
      </c>
      <c r="F117" s="25">
        <f t="shared" si="3"/>
        <v>0</v>
      </c>
    </row>
    <row r="118" spans="1:6" ht="16.5" customHeight="1">
      <c r="A118" s="27"/>
      <c r="B118" s="26" t="s">
        <v>4</v>
      </c>
      <c r="C118" s="87" t="s">
        <v>80</v>
      </c>
      <c r="D118" s="88"/>
      <c r="E118" s="24">
        <v>300</v>
      </c>
      <c r="F118" s="25">
        <f t="shared" si="3"/>
        <v>0</v>
      </c>
    </row>
    <row r="119" spans="1:6" ht="16.5" customHeight="1">
      <c r="A119" s="27"/>
      <c r="B119" s="26" t="s">
        <v>4</v>
      </c>
      <c r="C119" s="87" t="s">
        <v>124</v>
      </c>
      <c r="D119" s="88"/>
      <c r="E119" s="24">
        <v>125</v>
      </c>
      <c r="F119" s="25">
        <f aca="true" t="shared" si="4" ref="F119:F129">SUM(F116:F118)</f>
        <v>0</v>
      </c>
    </row>
    <row r="120" spans="1:6" ht="16.5" customHeight="1">
      <c r="A120" s="27"/>
      <c r="B120" s="26" t="s">
        <v>4</v>
      </c>
      <c r="C120" s="87" t="s">
        <v>125</v>
      </c>
      <c r="D120" s="88"/>
      <c r="E120" s="24">
        <v>155</v>
      </c>
      <c r="F120" s="25">
        <f t="shared" si="4"/>
        <v>0</v>
      </c>
    </row>
    <row r="121" spans="1:6" ht="16.5" customHeight="1">
      <c r="A121" s="27"/>
      <c r="B121" s="26" t="s">
        <v>4</v>
      </c>
      <c r="C121" s="87" t="s">
        <v>126</v>
      </c>
      <c r="D121" s="88"/>
      <c r="E121" s="24">
        <v>205</v>
      </c>
      <c r="F121" s="25">
        <f t="shared" si="4"/>
        <v>0</v>
      </c>
    </row>
    <row r="122" spans="1:6" ht="16.5" customHeight="1">
      <c r="A122" s="27"/>
      <c r="B122" s="26" t="s">
        <v>4</v>
      </c>
      <c r="C122" s="87" t="s">
        <v>127</v>
      </c>
      <c r="D122" s="88"/>
      <c r="E122" s="24">
        <v>280</v>
      </c>
      <c r="F122" s="25">
        <f t="shared" si="4"/>
        <v>0</v>
      </c>
    </row>
    <row r="123" spans="1:6" ht="16.5" customHeight="1">
      <c r="A123" s="27"/>
      <c r="B123" s="26" t="s">
        <v>4</v>
      </c>
      <c r="C123" s="87" t="s">
        <v>128</v>
      </c>
      <c r="D123" s="88"/>
      <c r="E123" s="24">
        <v>375</v>
      </c>
      <c r="F123" s="25">
        <f t="shared" si="4"/>
        <v>0</v>
      </c>
    </row>
    <row r="124" spans="1:6" ht="16.5" customHeight="1">
      <c r="A124" s="27"/>
      <c r="B124" s="26" t="s">
        <v>4</v>
      </c>
      <c r="C124" s="87" t="s">
        <v>129</v>
      </c>
      <c r="D124" s="88"/>
      <c r="E124" s="24">
        <v>435</v>
      </c>
      <c r="F124" s="25">
        <f t="shared" si="4"/>
        <v>0</v>
      </c>
    </row>
    <row r="125" spans="1:6" ht="16.5" customHeight="1">
      <c r="A125" s="27"/>
      <c r="B125" s="26" t="s">
        <v>4</v>
      </c>
      <c r="C125" s="87" t="s">
        <v>130</v>
      </c>
      <c r="D125" s="88"/>
      <c r="E125" s="24">
        <v>505</v>
      </c>
      <c r="F125" s="25">
        <f t="shared" si="4"/>
        <v>0</v>
      </c>
    </row>
    <row r="126" spans="1:6" ht="16.5" customHeight="1">
      <c r="A126" s="27"/>
      <c r="B126" s="26" t="s">
        <v>4</v>
      </c>
      <c r="C126" s="87" t="s">
        <v>131</v>
      </c>
      <c r="D126" s="88"/>
      <c r="E126" s="24">
        <v>655</v>
      </c>
      <c r="F126" s="25">
        <f t="shared" si="4"/>
        <v>0</v>
      </c>
    </row>
    <row r="127" spans="1:6" ht="16.5" customHeight="1">
      <c r="A127" s="27"/>
      <c r="B127" s="26" t="s">
        <v>4</v>
      </c>
      <c r="C127" s="87" t="s">
        <v>132</v>
      </c>
      <c r="D127" s="88"/>
      <c r="E127" s="24">
        <v>705</v>
      </c>
      <c r="F127" s="25">
        <f t="shared" si="4"/>
        <v>0</v>
      </c>
    </row>
    <row r="128" spans="1:6" ht="16.5" customHeight="1">
      <c r="A128" s="27"/>
      <c r="B128" s="26" t="s">
        <v>4</v>
      </c>
      <c r="C128" s="87" t="s">
        <v>133</v>
      </c>
      <c r="D128" s="88"/>
      <c r="E128" s="24">
        <v>805</v>
      </c>
      <c r="F128" s="25">
        <f t="shared" si="4"/>
        <v>0</v>
      </c>
    </row>
    <row r="129" spans="1:6" ht="16.5" customHeight="1">
      <c r="A129" s="27"/>
      <c r="B129" s="26" t="s">
        <v>4</v>
      </c>
      <c r="C129" s="87" t="s">
        <v>134</v>
      </c>
      <c r="D129" s="88"/>
      <c r="E129" s="24">
        <v>905</v>
      </c>
      <c r="F129" s="25">
        <f t="shared" si="4"/>
        <v>0</v>
      </c>
    </row>
    <row r="130" spans="1:6" ht="16.5" customHeight="1">
      <c r="A130" s="27"/>
      <c r="B130" s="26" t="s">
        <v>4</v>
      </c>
      <c r="C130" s="87" t="s">
        <v>135</v>
      </c>
      <c r="D130" s="88"/>
      <c r="E130" s="24">
        <v>1105</v>
      </c>
      <c r="F130" s="25">
        <f>A130*E130</f>
        <v>0</v>
      </c>
    </row>
    <row r="131" spans="1:6" ht="16.5" customHeight="1">
      <c r="A131" s="27"/>
      <c r="B131" s="26" t="s">
        <v>30</v>
      </c>
      <c r="C131" s="87" t="s">
        <v>114</v>
      </c>
      <c r="D131" s="88"/>
      <c r="E131" s="29"/>
      <c r="F131" s="31">
        <f>A131*E131</f>
        <v>0</v>
      </c>
    </row>
    <row r="132" spans="1:6" ht="16.5" customHeight="1">
      <c r="A132" s="27"/>
      <c r="B132" s="28"/>
      <c r="C132" s="87" t="s">
        <v>67</v>
      </c>
      <c r="D132" s="88"/>
      <c r="E132" s="32"/>
      <c r="F132" s="25">
        <f>A132*E132</f>
        <v>0</v>
      </c>
    </row>
    <row r="133" spans="1:6" ht="16.5" customHeight="1">
      <c r="A133" s="33"/>
      <c r="B133" s="34"/>
      <c r="C133" s="87" t="s">
        <v>67</v>
      </c>
      <c r="D133" s="88"/>
      <c r="E133" s="35"/>
      <c r="F133" s="25">
        <f>A133*E133</f>
        <v>0</v>
      </c>
    </row>
    <row r="134" spans="1:6" ht="20.25" customHeight="1">
      <c r="A134" s="91" t="s">
        <v>68</v>
      </c>
      <c r="B134" s="92"/>
      <c r="C134" s="92"/>
      <c r="D134" s="92"/>
      <c r="E134" s="92"/>
      <c r="F134" s="93"/>
    </row>
    <row r="135" spans="1:6" ht="16.5" customHeight="1">
      <c r="A135" s="14"/>
      <c r="B135" s="15" t="s">
        <v>22</v>
      </c>
      <c r="C135" s="138" t="s">
        <v>69</v>
      </c>
      <c r="D135" s="139"/>
      <c r="E135" s="19">
        <v>5000</v>
      </c>
      <c r="F135" s="17">
        <f aca="true" t="shared" si="5" ref="F135:F166">A135*E135</f>
        <v>0</v>
      </c>
    </row>
    <row r="136" spans="1:6" ht="16.5" customHeight="1">
      <c r="A136" s="14"/>
      <c r="B136" s="15" t="s">
        <v>22</v>
      </c>
      <c r="C136" s="138" t="s">
        <v>70</v>
      </c>
      <c r="D136" s="139"/>
      <c r="E136" s="19">
        <v>4000</v>
      </c>
      <c r="F136" s="17">
        <f t="shared" si="5"/>
        <v>0</v>
      </c>
    </row>
    <row r="137" spans="1:6" ht="16.5" customHeight="1">
      <c r="A137" s="14"/>
      <c r="B137" s="15" t="s">
        <v>22</v>
      </c>
      <c r="C137" s="138" t="s">
        <v>71</v>
      </c>
      <c r="D137" s="139"/>
      <c r="E137" s="19">
        <v>6000</v>
      </c>
      <c r="F137" s="17">
        <f t="shared" si="5"/>
        <v>0</v>
      </c>
    </row>
    <row r="138" spans="1:6" ht="16.5" customHeight="1">
      <c r="A138" s="14"/>
      <c r="B138" s="15" t="s">
        <v>22</v>
      </c>
      <c r="C138" s="138" t="s">
        <v>72</v>
      </c>
      <c r="D138" s="139"/>
      <c r="E138" s="19">
        <v>800</v>
      </c>
      <c r="F138" s="17">
        <f t="shared" si="5"/>
        <v>0</v>
      </c>
    </row>
    <row r="139" spans="1:6" ht="16.5" customHeight="1">
      <c r="A139" s="14"/>
      <c r="B139" s="15" t="s">
        <v>4</v>
      </c>
      <c r="C139" s="138" t="s">
        <v>158</v>
      </c>
      <c r="D139" s="139"/>
      <c r="E139" s="19">
        <v>65</v>
      </c>
      <c r="F139" s="17">
        <f t="shared" si="5"/>
        <v>0</v>
      </c>
    </row>
    <row r="140" spans="1:6" ht="16.5" customHeight="1">
      <c r="A140" s="14"/>
      <c r="B140" s="15" t="s">
        <v>4</v>
      </c>
      <c r="C140" s="138" t="s">
        <v>159</v>
      </c>
      <c r="D140" s="139"/>
      <c r="E140" s="19">
        <v>80</v>
      </c>
      <c r="F140" s="17">
        <f t="shared" si="5"/>
        <v>0</v>
      </c>
    </row>
    <row r="141" spans="1:6" ht="16.5" customHeight="1">
      <c r="A141" s="14"/>
      <c r="B141" s="15" t="s">
        <v>4</v>
      </c>
      <c r="C141" s="138" t="s">
        <v>160</v>
      </c>
      <c r="D141" s="139"/>
      <c r="E141" s="19">
        <v>100</v>
      </c>
      <c r="F141" s="17">
        <f t="shared" si="5"/>
        <v>0</v>
      </c>
    </row>
    <row r="142" spans="1:6" ht="16.5" customHeight="1">
      <c r="A142" s="14"/>
      <c r="B142" s="15" t="s">
        <v>4</v>
      </c>
      <c r="C142" s="138" t="s">
        <v>161</v>
      </c>
      <c r="D142" s="139"/>
      <c r="E142" s="19">
        <v>125</v>
      </c>
      <c r="F142" s="17">
        <f t="shared" si="5"/>
        <v>0</v>
      </c>
    </row>
    <row r="143" spans="1:6" ht="16.5" customHeight="1">
      <c r="A143" s="14"/>
      <c r="B143" s="15" t="s">
        <v>4</v>
      </c>
      <c r="C143" s="138" t="s">
        <v>162</v>
      </c>
      <c r="D143" s="139"/>
      <c r="E143" s="19">
        <v>160</v>
      </c>
      <c r="F143" s="17">
        <f t="shared" si="5"/>
        <v>0</v>
      </c>
    </row>
    <row r="144" spans="1:6" ht="16.5" customHeight="1">
      <c r="A144" s="14"/>
      <c r="B144" s="15" t="s">
        <v>4</v>
      </c>
      <c r="C144" s="138" t="s">
        <v>73</v>
      </c>
      <c r="D144" s="139"/>
      <c r="E144" s="19">
        <v>55</v>
      </c>
      <c r="F144" s="17">
        <f t="shared" si="5"/>
        <v>0</v>
      </c>
    </row>
    <row r="145" spans="1:6" ht="16.5" customHeight="1">
      <c r="A145" s="14"/>
      <c r="B145" s="15" t="s">
        <v>4</v>
      </c>
      <c r="C145" s="138" t="s">
        <v>75</v>
      </c>
      <c r="D145" s="139"/>
      <c r="E145" s="19">
        <v>62</v>
      </c>
      <c r="F145" s="17">
        <f t="shared" si="5"/>
        <v>0</v>
      </c>
    </row>
    <row r="146" spans="1:6" ht="16.5" customHeight="1">
      <c r="A146" s="14"/>
      <c r="B146" s="15" t="s">
        <v>4</v>
      </c>
      <c r="C146" s="138" t="s">
        <v>76</v>
      </c>
      <c r="D146" s="139"/>
      <c r="E146" s="19">
        <v>75</v>
      </c>
      <c r="F146" s="17">
        <f t="shared" si="5"/>
        <v>0</v>
      </c>
    </row>
    <row r="147" spans="1:6" ht="16.5" customHeight="1">
      <c r="A147" s="14"/>
      <c r="B147" s="15" t="s">
        <v>22</v>
      </c>
      <c r="C147" s="138" t="s">
        <v>77</v>
      </c>
      <c r="D147" s="139"/>
      <c r="E147" s="19">
        <v>350</v>
      </c>
      <c r="F147" s="17">
        <f t="shared" si="5"/>
        <v>0</v>
      </c>
    </row>
    <row r="148" spans="1:6" ht="16.5" customHeight="1">
      <c r="A148" s="14"/>
      <c r="B148" s="15" t="s">
        <v>22</v>
      </c>
      <c r="C148" s="138" t="s">
        <v>78</v>
      </c>
      <c r="D148" s="139"/>
      <c r="E148" s="19">
        <v>1000</v>
      </c>
      <c r="F148" s="17">
        <f t="shared" si="5"/>
        <v>0</v>
      </c>
    </row>
    <row r="149" spans="1:6" ht="16.5" customHeight="1">
      <c r="A149" s="14"/>
      <c r="B149" s="15" t="s">
        <v>39</v>
      </c>
      <c r="C149" s="138" t="s">
        <v>79</v>
      </c>
      <c r="D149" s="139"/>
      <c r="E149" s="19">
        <v>800</v>
      </c>
      <c r="F149" s="17">
        <f t="shared" si="5"/>
        <v>0</v>
      </c>
    </row>
    <row r="150" spans="1:6" ht="16.5" customHeight="1">
      <c r="A150" s="14"/>
      <c r="B150" s="15" t="s">
        <v>22</v>
      </c>
      <c r="C150" s="138" t="s">
        <v>80</v>
      </c>
      <c r="D150" s="139"/>
      <c r="E150" s="19">
        <v>200</v>
      </c>
      <c r="F150" s="17">
        <f t="shared" si="5"/>
        <v>0</v>
      </c>
    </row>
    <row r="151" spans="1:6" ht="16.5" customHeight="1">
      <c r="A151" s="14"/>
      <c r="B151" s="15" t="s">
        <v>4</v>
      </c>
      <c r="C151" s="138" t="s">
        <v>81</v>
      </c>
      <c r="D151" s="139"/>
      <c r="E151" s="19">
        <v>3</v>
      </c>
      <c r="F151" s="17">
        <f t="shared" si="5"/>
        <v>0</v>
      </c>
    </row>
    <row r="152" spans="1:6" ht="16.5" customHeight="1">
      <c r="A152" s="14"/>
      <c r="B152" s="15" t="s">
        <v>4</v>
      </c>
      <c r="C152" s="138" t="s">
        <v>82</v>
      </c>
      <c r="D152" s="139"/>
      <c r="E152" s="19">
        <v>100</v>
      </c>
      <c r="F152" s="17">
        <f t="shared" si="5"/>
        <v>0</v>
      </c>
    </row>
    <row r="153" spans="1:6" ht="16.5" customHeight="1">
      <c r="A153" s="14"/>
      <c r="B153" s="15" t="s">
        <v>22</v>
      </c>
      <c r="C153" s="138" t="s">
        <v>83</v>
      </c>
      <c r="D153" s="139"/>
      <c r="E153" s="19">
        <v>100</v>
      </c>
      <c r="F153" s="17">
        <f t="shared" si="5"/>
        <v>0</v>
      </c>
    </row>
    <row r="154" spans="1:6" ht="16.5" customHeight="1">
      <c r="A154" s="14"/>
      <c r="B154" s="15" t="s">
        <v>22</v>
      </c>
      <c r="C154" s="138" t="s">
        <v>84</v>
      </c>
      <c r="D154" s="139"/>
      <c r="E154" s="19">
        <v>120</v>
      </c>
      <c r="F154" s="17">
        <f t="shared" si="5"/>
        <v>0</v>
      </c>
    </row>
    <row r="155" spans="1:6" ht="16.5" customHeight="1">
      <c r="A155" s="14"/>
      <c r="B155" s="15" t="s">
        <v>4</v>
      </c>
      <c r="C155" s="138" t="s">
        <v>85</v>
      </c>
      <c r="D155" s="139"/>
      <c r="E155" s="19">
        <v>3</v>
      </c>
      <c r="F155" s="17">
        <f t="shared" si="5"/>
        <v>0</v>
      </c>
    </row>
    <row r="156" spans="1:6" ht="16.5" customHeight="1">
      <c r="A156" s="14"/>
      <c r="B156" s="15" t="s">
        <v>4</v>
      </c>
      <c r="C156" s="138" t="s">
        <v>86</v>
      </c>
      <c r="D156" s="139"/>
      <c r="E156" s="19">
        <v>3</v>
      </c>
      <c r="F156" s="17">
        <f t="shared" si="5"/>
        <v>0</v>
      </c>
    </row>
    <row r="157" spans="1:6" ht="16.5" customHeight="1">
      <c r="A157" s="14"/>
      <c r="B157" s="15" t="s">
        <v>4</v>
      </c>
      <c r="C157" s="138" t="s">
        <v>87</v>
      </c>
      <c r="D157" s="139"/>
      <c r="E157" s="19">
        <v>10</v>
      </c>
      <c r="F157" s="17">
        <f t="shared" si="5"/>
        <v>0</v>
      </c>
    </row>
    <row r="158" spans="1:6" ht="16.5" customHeight="1">
      <c r="A158" s="14"/>
      <c r="B158" s="15" t="s">
        <v>16</v>
      </c>
      <c r="C158" s="138" t="s">
        <v>88</v>
      </c>
      <c r="D158" s="139"/>
      <c r="E158" s="19">
        <v>9</v>
      </c>
      <c r="F158" s="17">
        <f t="shared" si="5"/>
        <v>0</v>
      </c>
    </row>
    <row r="159" spans="1:6" ht="16.5" customHeight="1">
      <c r="A159" s="14"/>
      <c r="B159" s="15" t="s">
        <v>16</v>
      </c>
      <c r="C159" s="138" t="s">
        <v>89</v>
      </c>
      <c r="D159" s="139"/>
      <c r="E159" s="19">
        <v>5</v>
      </c>
      <c r="F159" s="17">
        <f t="shared" si="5"/>
        <v>0</v>
      </c>
    </row>
    <row r="160" spans="1:6" ht="24" customHeight="1">
      <c r="A160" s="14"/>
      <c r="B160" s="15" t="s">
        <v>4</v>
      </c>
      <c r="C160" s="138" t="s">
        <v>166</v>
      </c>
      <c r="D160" s="139"/>
      <c r="E160" s="19">
        <v>100</v>
      </c>
      <c r="F160" s="17">
        <f t="shared" si="5"/>
        <v>0</v>
      </c>
    </row>
    <row r="161" spans="1:6" ht="24" customHeight="1">
      <c r="A161" s="14"/>
      <c r="B161" s="15" t="s">
        <v>16</v>
      </c>
      <c r="C161" s="138" t="s">
        <v>167</v>
      </c>
      <c r="D161" s="139"/>
      <c r="E161" s="19">
        <v>8</v>
      </c>
      <c r="F161" s="17">
        <f t="shared" si="5"/>
        <v>0</v>
      </c>
    </row>
    <row r="162" spans="1:6" ht="16.5" customHeight="1">
      <c r="A162" s="14"/>
      <c r="B162" s="15" t="s">
        <v>4</v>
      </c>
      <c r="C162" s="138" t="s">
        <v>90</v>
      </c>
      <c r="D162" s="139"/>
      <c r="E162" s="19">
        <v>50</v>
      </c>
      <c r="F162" s="17">
        <f t="shared" si="5"/>
        <v>0</v>
      </c>
    </row>
    <row r="163" spans="1:6" ht="16.5" customHeight="1">
      <c r="A163" s="14"/>
      <c r="B163" s="15" t="s">
        <v>4</v>
      </c>
      <c r="C163" s="138" t="s">
        <v>91</v>
      </c>
      <c r="D163" s="139"/>
      <c r="E163" s="19">
        <v>100</v>
      </c>
      <c r="F163" s="17">
        <f t="shared" si="5"/>
        <v>0</v>
      </c>
    </row>
    <row r="164" spans="1:6" ht="16.5" customHeight="1">
      <c r="A164" s="14"/>
      <c r="B164" s="15" t="s">
        <v>22</v>
      </c>
      <c r="C164" s="138" t="s">
        <v>92</v>
      </c>
      <c r="D164" s="139"/>
      <c r="E164" s="19">
        <v>2800</v>
      </c>
      <c r="F164" s="17">
        <f t="shared" si="5"/>
        <v>0</v>
      </c>
    </row>
    <row r="165" spans="1:6" ht="16.5" customHeight="1">
      <c r="A165" s="36"/>
      <c r="B165" s="23"/>
      <c r="C165" s="138" t="s">
        <v>67</v>
      </c>
      <c r="D165" s="139"/>
      <c r="E165" s="37"/>
      <c r="F165" s="17">
        <f t="shared" si="5"/>
        <v>0</v>
      </c>
    </row>
    <row r="166" spans="1:6" ht="16.5" customHeight="1">
      <c r="A166" s="36"/>
      <c r="B166" s="23"/>
      <c r="C166" s="138" t="s">
        <v>67</v>
      </c>
      <c r="D166" s="139"/>
      <c r="E166" s="38"/>
      <c r="F166" s="17">
        <f t="shared" si="5"/>
        <v>0</v>
      </c>
    </row>
    <row r="167" spans="1:6" ht="16.5" customHeight="1" thickBot="1">
      <c r="A167" s="146"/>
      <c r="B167" s="147"/>
      <c r="C167" s="147"/>
      <c r="D167" s="147"/>
      <c r="E167" s="147"/>
      <c r="F167" s="148"/>
    </row>
    <row r="168" spans="1:6" ht="21.75" customHeight="1" thickBot="1">
      <c r="A168" s="136" t="s">
        <v>146</v>
      </c>
      <c r="B168" s="137"/>
      <c r="C168" s="39"/>
      <c r="D168" s="40"/>
      <c r="E168" s="40" t="s">
        <v>148</v>
      </c>
      <c r="F168" s="41">
        <f>SUM(F10:F167)</f>
        <v>0</v>
      </c>
    </row>
    <row r="169" spans="1:6" ht="15" customHeight="1" thickBot="1">
      <c r="A169" s="42"/>
      <c r="B169" s="43"/>
      <c r="C169" s="43"/>
      <c r="D169" s="43"/>
      <c r="E169" s="44"/>
      <c r="F169" s="45"/>
    </row>
    <row r="170" spans="1:6" ht="15" customHeight="1" thickBot="1" thickTop="1">
      <c r="A170" s="42"/>
      <c r="B170" s="43"/>
      <c r="C170" s="43"/>
      <c r="D170" s="43"/>
      <c r="E170" s="71" t="s">
        <v>188</v>
      </c>
      <c r="F170" s="142">
        <f>F$168*0.06</f>
        <v>0</v>
      </c>
    </row>
    <row r="171" spans="1:6" ht="15" customHeight="1" thickBot="1">
      <c r="A171" s="101"/>
      <c r="B171" s="102"/>
      <c r="C171" s="43"/>
      <c r="D171" s="47"/>
      <c r="E171" s="72" t="s">
        <v>202</v>
      </c>
      <c r="F171" s="143">
        <v>3.91</v>
      </c>
    </row>
    <row r="172" spans="1:6" ht="15" customHeight="1" thickBot="1">
      <c r="A172" s="66"/>
      <c r="B172" s="67"/>
      <c r="C172" s="47"/>
      <c r="D172" s="43"/>
      <c r="E172" s="73" t="s">
        <v>206</v>
      </c>
      <c r="F172" s="144">
        <f>SUM(F170:F171)</f>
        <v>3.91</v>
      </c>
    </row>
    <row r="173" spans="1:6" ht="15" customHeight="1" thickBot="1" thickTop="1">
      <c r="A173" s="99" t="s">
        <v>147</v>
      </c>
      <c r="B173" s="100"/>
      <c r="C173" s="50"/>
      <c r="D173" s="50"/>
      <c r="E173" s="51" t="s">
        <v>157</v>
      </c>
      <c r="F173" s="52">
        <f>F$168*0.25</f>
        <v>0</v>
      </c>
    </row>
    <row r="174" spans="1:6" ht="12.75" customHeight="1">
      <c r="A174" s="53"/>
      <c r="B174" s="50"/>
      <c r="C174" s="47"/>
      <c r="D174" s="50"/>
      <c r="E174" s="48"/>
      <c r="F174" s="49"/>
    </row>
    <row r="175" spans="1:6" ht="15" customHeight="1" thickBot="1">
      <c r="A175" s="65" t="s">
        <v>154</v>
      </c>
      <c r="B175" s="54"/>
      <c r="C175" s="50"/>
      <c r="D175" s="50"/>
      <c r="E175" s="55" t="s">
        <v>203</v>
      </c>
      <c r="F175" s="52">
        <f>SUM(F173,F168)</f>
        <v>0</v>
      </c>
    </row>
    <row r="176" spans="1:6" ht="16.5" customHeight="1" thickBot="1">
      <c r="A176" s="56" t="s">
        <v>155</v>
      </c>
      <c r="B176" s="50"/>
      <c r="D176" s="50"/>
      <c r="E176" s="48"/>
      <c r="F176" s="49"/>
    </row>
    <row r="177" spans="1:6" ht="15" customHeight="1" thickTop="1">
      <c r="A177" s="57" t="s">
        <v>156</v>
      </c>
      <c r="B177" s="50"/>
      <c r="C177" s="58"/>
      <c r="D177" s="58"/>
      <c r="E177" s="74" t="s">
        <v>204</v>
      </c>
      <c r="F177" s="46">
        <f>F$168*0.04</f>
        <v>0</v>
      </c>
    </row>
    <row r="178" spans="1:6" ht="15" customHeight="1">
      <c r="A178" s="57" t="s">
        <v>172</v>
      </c>
      <c r="B178" s="50"/>
      <c r="C178" s="58"/>
      <c r="D178" s="58"/>
      <c r="E178" s="75" t="s">
        <v>202</v>
      </c>
      <c r="F178" s="45">
        <v>11.49</v>
      </c>
    </row>
    <row r="179" spans="1:6" ht="13.5" customHeight="1" thickBot="1">
      <c r="A179" s="63"/>
      <c r="B179" s="59"/>
      <c r="C179" s="64"/>
      <c r="D179" s="64"/>
      <c r="E179" s="76" t="s">
        <v>206</v>
      </c>
      <c r="F179" s="77">
        <f>SUM(F177:F178)</f>
        <v>11.49</v>
      </c>
    </row>
    <row r="180" spans="1:6" ht="13.5" customHeight="1">
      <c r="A180" s="130"/>
      <c r="B180" s="131"/>
      <c r="C180" s="131"/>
      <c r="D180" s="131"/>
      <c r="E180" s="131"/>
      <c r="F180" s="132"/>
    </row>
    <row r="181" spans="1:6" ht="12.75">
      <c r="A181" s="125" t="s">
        <v>198</v>
      </c>
      <c r="B181" s="126"/>
      <c r="C181" s="126"/>
      <c r="D181" s="126"/>
      <c r="E181" s="126"/>
      <c r="F181" s="127"/>
    </row>
    <row r="182" spans="1:6" ht="12.75">
      <c r="A182" s="36"/>
      <c r="B182" s="15" t="s">
        <v>209</v>
      </c>
      <c r="C182" s="18" t="s">
        <v>189</v>
      </c>
      <c r="D182" s="78" t="s">
        <v>200</v>
      </c>
      <c r="E182" s="19">
        <v>2884</v>
      </c>
      <c r="F182" s="17">
        <f>A182*E182</f>
        <v>0</v>
      </c>
    </row>
    <row r="183" spans="1:6" ht="12.75">
      <c r="A183" s="36"/>
      <c r="B183" s="15" t="s">
        <v>209</v>
      </c>
      <c r="C183" s="18" t="s">
        <v>190</v>
      </c>
      <c r="D183" s="68"/>
      <c r="E183" s="19">
        <v>4326</v>
      </c>
      <c r="F183" s="17">
        <f>A183*E183</f>
        <v>0</v>
      </c>
    </row>
    <row r="184" spans="1:6" ht="12.75">
      <c r="A184" s="36"/>
      <c r="B184" s="15" t="s">
        <v>209</v>
      </c>
      <c r="C184" s="18" t="s">
        <v>191</v>
      </c>
      <c r="D184" s="69"/>
      <c r="E184" s="19">
        <v>5135</v>
      </c>
      <c r="F184" s="17">
        <f>A184*E184</f>
        <v>0</v>
      </c>
    </row>
    <row r="185" spans="1:6" ht="12.75">
      <c r="A185" s="36"/>
      <c r="B185" s="15" t="s">
        <v>210</v>
      </c>
      <c r="C185" s="18" t="s">
        <v>192</v>
      </c>
      <c r="D185" s="79" t="s">
        <v>201</v>
      </c>
      <c r="E185" s="19">
        <v>405</v>
      </c>
      <c r="F185" s="17">
        <f aca="true" t="shared" si="6" ref="F185:F190">(A185*E185)/1000</f>
        <v>0</v>
      </c>
    </row>
    <row r="186" spans="1:6" ht="12.75">
      <c r="A186" s="36"/>
      <c r="B186" s="15" t="s">
        <v>210</v>
      </c>
      <c r="C186" s="18" t="s">
        <v>193</v>
      </c>
      <c r="D186" s="89" t="s">
        <v>205</v>
      </c>
      <c r="E186" s="19">
        <v>1758</v>
      </c>
      <c r="F186" s="17">
        <f t="shared" si="6"/>
        <v>0</v>
      </c>
    </row>
    <row r="187" spans="1:6" ht="12.75">
      <c r="A187" s="36"/>
      <c r="B187" s="15" t="s">
        <v>210</v>
      </c>
      <c r="C187" s="18" t="s">
        <v>194</v>
      </c>
      <c r="D187" s="89"/>
      <c r="E187" s="19">
        <v>175</v>
      </c>
      <c r="F187" s="17">
        <f t="shared" si="6"/>
        <v>0</v>
      </c>
    </row>
    <row r="188" spans="1:6" ht="12.75">
      <c r="A188" s="36"/>
      <c r="B188" s="15" t="s">
        <v>210</v>
      </c>
      <c r="C188" s="18" t="s">
        <v>195</v>
      </c>
      <c r="D188" s="89"/>
      <c r="E188" s="19">
        <v>879</v>
      </c>
      <c r="F188" s="17">
        <f t="shared" si="6"/>
        <v>0</v>
      </c>
    </row>
    <row r="189" spans="1:6" ht="12.75">
      <c r="A189" s="36"/>
      <c r="B189" s="15" t="s">
        <v>210</v>
      </c>
      <c r="C189" s="18" t="s">
        <v>196</v>
      </c>
      <c r="D189" s="89"/>
      <c r="E189" s="19">
        <v>3253</v>
      </c>
      <c r="F189" s="17">
        <f t="shared" si="6"/>
        <v>0</v>
      </c>
    </row>
    <row r="190" spans="1:6" ht="12.75">
      <c r="A190" s="36"/>
      <c r="B190" s="15" t="s">
        <v>210</v>
      </c>
      <c r="C190" s="18" t="s">
        <v>197</v>
      </c>
      <c r="D190" s="90"/>
      <c r="E190" s="19">
        <v>1758</v>
      </c>
      <c r="F190" s="17">
        <f t="shared" si="6"/>
        <v>0</v>
      </c>
    </row>
    <row r="191" spans="1:6" ht="13.5" thickBot="1">
      <c r="A191" s="145"/>
      <c r="B191" s="82"/>
      <c r="C191" s="10"/>
      <c r="D191" s="83"/>
      <c r="E191" s="85" t="s">
        <v>212</v>
      </c>
      <c r="F191" s="86">
        <v>3.91</v>
      </c>
    </row>
    <row r="192" spans="1:6" ht="21.75" customHeight="1" thickBot="1">
      <c r="A192" s="140"/>
      <c r="B192" s="141"/>
      <c r="C192" s="70"/>
      <c r="D192" s="70"/>
      <c r="E192" s="81" t="s">
        <v>207</v>
      </c>
      <c r="F192" s="84">
        <f>SUM(F182:F191)</f>
        <v>3.91</v>
      </c>
    </row>
    <row r="193" spans="1:6" ht="12.75">
      <c r="A193" s="133"/>
      <c r="B193" s="134"/>
      <c r="C193" s="134"/>
      <c r="D193" s="134"/>
      <c r="E193" s="134"/>
      <c r="F193" s="135"/>
    </row>
    <row r="194" spans="1:6" ht="12.75">
      <c r="A194" s="125" t="s">
        <v>199</v>
      </c>
      <c r="B194" s="126"/>
      <c r="C194" s="126"/>
      <c r="D194" s="126"/>
      <c r="E194" s="126"/>
      <c r="F194" s="127"/>
    </row>
    <row r="195" spans="1:6" ht="12.75">
      <c r="A195" s="36"/>
      <c r="B195" s="15" t="s">
        <v>209</v>
      </c>
      <c r="C195" s="18" t="s">
        <v>189</v>
      </c>
      <c r="D195" s="78" t="s">
        <v>200</v>
      </c>
      <c r="E195" s="19">
        <v>45</v>
      </c>
      <c r="F195" s="17">
        <f>A195*E195</f>
        <v>0</v>
      </c>
    </row>
    <row r="196" spans="1:6" ht="12.75">
      <c r="A196" s="36"/>
      <c r="B196" s="15" t="s">
        <v>209</v>
      </c>
      <c r="C196" s="18" t="s">
        <v>190</v>
      </c>
      <c r="D196" s="68"/>
      <c r="E196" s="19">
        <v>45</v>
      </c>
      <c r="F196" s="17">
        <f>A196*E196</f>
        <v>0</v>
      </c>
    </row>
    <row r="197" spans="1:6" ht="12.75">
      <c r="A197" s="36"/>
      <c r="B197" s="15" t="s">
        <v>209</v>
      </c>
      <c r="C197" s="18" t="s">
        <v>191</v>
      </c>
      <c r="D197" s="69"/>
      <c r="E197" s="19">
        <v>77</v>
      </c>
      <c r="F197" s="17">
        <f>A197*E197</f>
        <v>0</v>
      </c>
    </row>
    <row r="198" spans="1:6" ht="12.75">
      <c r="A198" s="36"/>
      <c r="B198" s="15" t="s">
        <v>210</v>
      </c>
      <c r="C198" s="18" t="s">
        <v>192</v>
      </c>
      <c r="D198" s="80" t="s">
        <v>201</v>
      </c>
      <c r="E198" s="19">
        <v>144</v>
      </c>
      <c r="F198" s="17">
        <f aca="true" t="shared" si="7" ref="F198:F203">(A198*E198)/1000</f>
        <v>0</v>
      </c>
    </row>
    <row r="199" spans="1:6" ht="12.75" customHeight="1">
      <c r="A199" s="36"/>
      <c r="B199" s="15" t="s">
        <v>210</v>
      </c>
      <c r="C199" s="18" t="s">
        <v>193</v>
      </c>
      <c r="D199" s="89" t="s">
        <v>205</v>
      </c>
      <c r="E199" s="19">
        <v>170</v>
      </c>
      <c r="F199" s="17">
        <f t="shared" si="7"/>
        <v>0</v>
      </c>
    </row>
    <row r="200" spans="1:6" ht="12.75">
      <c r="A200" s="36"/>
      <c r="B200" s="15" t="s">
        <v>210</v>
      </c>
      <c r="C200" s="18" t="s">
        <v>194</v>
      </c>
      <c r="D200" s="89"/>
      <c r="E200" s="19">
        <v>193</v>
      </c>
      <c r="F200" s="17">
        <f t="shared" si="7"/>
        <v>0</v>
      </c>
    </row>
    <row r="201" spans="1:6" ht="12.75">
      <c r="A201" s="36"/>
      <c r="B201" s="15" t="s">
        <v>210</v>
      </c>
      <c r="C201" s="18" t="s">
        <v>195</v>
      </c>
      <c r="D201" s="89"/>
      <c r="E201" s="19">
        <v>193</v>
      </c>
      <c r="F201" s="17">
        <f t="shared" si="7"/>
        <v>0</v>
      </c>
    </row>
    <row r="202" spans="1:6" ht="12.75">
      <c r="A202" s="36"/>
      <c r="B202" s="15" t="s">
        <v>210</v>
      </c>
      <c r="C202" s="18" t="s">
        <v>196</v>
      </c>
      <c r="D202" s="89"/>
      <c r="E202" s="19">
        <v>88</v>
      </c>
      <c r="F202" s="17">
        <f t="shared" si="7"/>
        <v>0</v>
      </c>
    </row>
    <row r="203" spans="1:6" ht="12.75">
      <c r="A203" s="36"/>
      <c r="B203" s="15" t="s">
        <v>210</v>
      </c>
      <c r="C203" s="18" t="s">
        <v>197</v>
      </c>
      <c r="D203" s="90"/>
      <c r="E203" s="19">
        <v>63</v>
      </c>
      <c r="F203" s="17">
        <f t="shared" si="7"/>
        <v>0</v>
      </c>
    </row>
    <row r="204" spans="1:6" ht="13.5" thickBot="1">
      <c r="A204" s="145"/>
      <c r="B204" s="82"/>
      <c r="C204" s="10"/>
      <c r="D204" s="83"/>
      <c r="E204" s="85" t="s">
        <v>211</v>
      </c>
      <c r="F204" s="86">
        <v>3.91</v>
      </c>
    </row>
    <row r="205" spans="1:6" ht="21.75" customHeight="1" thickBot="1">
      <c r="A205" s="140"/>
      <c r="B205" s="141"/>
      <c r="C205" s="70"/>
      <c r="D205" s="70"/>
      <c r="E205" s="81" t="s">
        <v>208</v>
      </c>
      <c r="F205" s="84">
        <f>SUM(F195:F204)</f>
        <v>3.91</v>
      </c>
    </row>
  </sheetData>
  <sheetProtection selectLockedCells="1"/>
  <mergeCells count="180">
    <mergeCell ref="C161:D161"/>
    <mergeCell ref="C162:D162"/>
    <mergeCell ref="C163:D163"/>
    <mergeCell ref="C153:D153"/>
    <mergeCell ref="C154:D154"/>
    <mergeCell ref="C155:D155"/>
    <mergeCell ref="A192:B192"/>
    <mergeCell ref="A205:B205"/>
    <mergeCell ref="C166:D166"/>
    <mergeCell ref="C157:D157"/>
    <mergeCell ref="C158:D158"/>
    <mergeCell ref="C159:D159"/>
    <mergeCell ref="C160:D160"/>
    <mergeCell ref="C145:D145"/>
    <mergeCell ref="C146:D146"/>
    <mergeCell ref="C147:D147"/>
    <mergeCell ref="C164:D164"/>
    <mergeCell ref="C165:D165"/>
    <mergeCell ref="C148:D148"/>
    <mergeCell ref="C149:D149"/>
    <mergeCell ref="C150:D150"/>
    <mergeCell ref="C151:D151"/>
    <mergeCell ref="C152:D152"/>
    <mergeCell ref="C132:D132"/>
    <mergeCell ref="C133:D133"/>
    <mergeCell ref="C135:D135"/>
    <mergeCell ref="C156:D156"/>
    <mergeCell ref="C139:D139"/>
    <mergeCell ref="C140:D140"/>
    <mergeCell ref="C141:D141"/>
    <mergeCell ref="C142:D142"/>
    <mergeCell ref="C143:D143"/>
    <mergeCell ref="C144:D144"/>
    <mergeCell ref="C124:D124"/>
    <mergeCell ref="C125:D125"/>
    <mergeCell ref="C126:D126"/>
    <mergeCell ref="C129:D129"/>
    <mergeCell ref="C130:D130"/>
    <mergeCell ref="C131:D131"/>
    <mergeCell ref="C116:D116"/>
    <mergeCell ref="C117:D117"/>
    <mergeCell ref="C118:D118"/>
    <mergeCell ref="C136:D136"/>
    <mergeCell ref="C137:D137"/>
    <mergeCell ref="C138:D138"/>
    <mergeCell ref="C120:D120"/>
    <mergeCell ref="C121:D121"/>
    <mergeCell ref="C122:D122"/>
    <mergeCell ref="C123:D123"/>
    <mergeCell ref="C108:D108"/>
    <mergeCell ref="C109:D109"/>
    <mergeCell ref="C110:D110"/>
    <mergeCell ref="C127:D127"/>
    <mergeCell ref="C128:D128"/>
    <mergeCell ref="C111:D111"/>
    <mergeCell ref="C112:D112"/>
    <mergeCell ref="C113:D113"/>
    <mergeCell ref="C114:D114"/>
    <mergeCell ref="C115:D115"/>
    <mergeCell ref="C96:D96"/>
    <mergeCell ref="C97:D97"/>
    <mergeCell ref="C98:D98"/>
    <mergeCell ref="C119:D119"/>
    <mergeCell ref="C102:D102"/>
    <mergeCell ref="C103:D103"/>
    <mergeCell ref="C104:D104"/>
    <mergeCell ref="C105:D105"/>
    <mergeCell ref="C106:D106"/>
    <mergeCell ref="C107:D107"/>
    <mergeCell ref="C88:D88"/>
    <mergeCell ref="C89:D89"/>
    <mergeCell ref="C90:D90"/>
    <mergeCell ref="C93:D93"/>
    <mergeCell ref="C94:D94"/>
    <mergeCell ref="C95:D95"/>
    <mergeCell ref="C79:D79"/>
    <mergeCell ref="C80:D80"/>
    <mergeCell ref="C81:D81"/>
    <mergeCell ref="C99:D99"/>
    <mergeCell ref="C100:D100"/>
    <mergeCell ref="C101:D101"/>
    <mergeCell ref="C84:D84"/>
    <mergeCell ref="C85:D85"/>
    <mergeCell ref="C86:D86"/>
    <mergeCell ref="C87:D87"/>
    <mergeCell ref="C71:D71"/>
    <mergeCell ref="C72:D72"/>
    <mergeCell ref="C73:D73"/>
    <mergeCell ref="C91:D91"/>
    <mergeCell ref="C92:D92"/>
    <mergeCell ref="C74:D74"/>
    <mergeCell ref="C75:D75"/>
    <mergeCell ref="C76:D76"/>
    <mergeCell ref="C77:D77"/>
    <mergeCell ref="C78:D78"/>
    <mergeCell ref="C64:D64"/>
    <mergeCell ref="C65:D65"/>
    <mergeCell ref="C66:D66"/>
    <mergeCell ref="C67:D67"/>
    <mergeCell ref="C69:D69"/>
    <mergeCell ref="C70:D70"/>
    <mergeCell ref="A193:F193"/>
    <mergeCell ref="A168:B168"/>
    <mergeCell ref="A167:F167"/>
    <mergeCell ref="C55:D55"/>
    <mergeCell ref="C56:D56"/>
    <mergeCell ref="C57:D57"/>
    <mergeCell ref="C58:D58"/>
    <mergeCell ref="C59:D59"/>
    <mergeCell ref="C60:D60"/>
    <mergeCell ref="C82:D82"/>
    <mergeCell ref="C22:D22"/>
    <mergeCell ref="C23:D23"/>
    <mergeCell ref="A194:F194"/>
    <mergeCell ref="C9:D9"/>
    <mergeCell ref="C10:D10"/>
    <mergeCell ref="C11:D11"/>
    <mergeCell ref="C12:D12"/>
    <mergeCell ref="C13:D13"/>
    <mergeCell ref="C14:D14"/>
    <mergeCell ref="C15:D15"/>
    <mergeCell ref="E5:F5"/>
    <mergeCell ref="A4:B4"/>
    <mergeCell ref="C18:D18"/>
    <mergeCell ref="C19:D19"/>
    <mergeCell ref="C20:D20"/>
    <mergeCell ref="C21:D21"/>
    <mergeCell ref="C16:D16"/>
    <mergeCell ref="C17:D17"/>
    <mergeCell ref="C28:D28"/>
    <mergeCell ref="C29:D29"/>
    <mergeCell ref="C30:D30"/>
    <mergeCell ref="C24:D24"/>
    <mergeCell ref="A1:F1"/>
    <mergeCell ref="A3:F3"/>
    <mergeCell ref="A7:F7"/>
    <mergeCell ref="A6:B6"/>
    <mergeCell ref="E6:F6"/>
    <mergeCell ref="E4:F4"/>
    <mergeCell ref="A173:B173"/>
    <mergeCell ref="A171:B171"/>
    <mergeCell ref="C31:D31"/>
    <mergeCell ref="C32:D32"/>
    <mergeCell ref="C33:D33"/>
    <mergeCell ref="C34:D34"/>
    <mergeCell ref="C35:D35"/>
    <mergeCell ref="C36:D36"/>
    <mergeCell ref="A68:F68"/>
    <mergeCell ref="C61:D61"/>
    <mergeCell ref="C37:D37"/>
    <mergeCell ref="C38:D38"/>
    <mergeCell ref="C39:D39"/>
    <mergeCell ref="A134:F134"/>
    <mergeCell ref="A5:B5"/>
    <mergeCell ref="A83:F83"/>
    <mergeCell ref="A8:F8"/>
    <mergeCell ref="C25:D25"/>
    <mergeCell ref="C26:D26"/>
    <mergeCell ref="C27:D27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D186:D190"/>
    <mergeCell ref="D199:D203"/>
    <mergeCell ref="C62:D62"/>
    <mergeCell ref="C63:D63"/>
    <mergeCell ref="A181:F181"/>
    <mergeCell ref="A180:F180"/>
  </mergeCells>
  <printOptions horizontalCentered="1"/>
  <pageMargins left="0.26" right="0.25" top="0.5" bottom="0.78" header="0.25" footer="0.25"/>
  <pageSetup horizontalDpi="300" verticalDpi="300" orientation="portrait" scale="80" r:id="rId1"/>
  <headerFooter alignWithMargins="0">
    <oddFooter>&amp;L&amp;"Times New Roman,Regular"&amp;8
Prepared By: C. Alcantara, 2012
Revised by: Mai L., 1/5/2015
Revised by: Carmen B., 8/19/2015&amp;"Arial,Regular"
Revised by: Mail L, 1/7/2016&amp;R&amp;"Times New Roman,Regular"&amp;P of &amp;N</oddFooter>
  </headerFooter>
  <rowBreaks count="3" manualBreakCount="3">
    <brk id="51" max="5" man="1"/>
    <brk id="99" max="5" man="1"/>
    <brk id="1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:A15"/>
    </sheetView>
  </sheetViews>
  <sheetFormatPr defaultColWidth="9.140625" defaultRowHeight="12.75"/>
  <sheetData>
    <row r="1" ht="12.75">
      <c r="A1" t="s">
        <v>173</v>
      </c>
    </row>
    <row r="2" ht="12.75">
      <c r="A2" t="s">
        <v>174</v>
      </c>
    </row>
    <row r="3" ht="12.75">
      <c r="A3" t="s">
        <v>175</v>
      </c>
    </row>
    <row r="4" ht="12.75">
      <c r="A4" t="s">
        <v>176</v>
      </c>
    </row>
    <row r="5" ht="12.75">
      <c r="A5" t="s">
        <v>177</v>
      </c>
    </row>
    <row r="6" ht="12.75">
      <c r="A6" t="s">
        <v>178</v>
      </c>
    </row>
    <row r="7" ht="12.75">
      <c r="A7" t="s">
        <v>179</v>
      </c>
    </row>
    <row r="8" ht="12.75">
      <c r="A8" t="s">
        <v>180</v>
      </c>
    </row>
    <row r="9" ht="12.75">
      <c r="A9" t="s">
        <v>181</v>
      </c>
    </row>
    <row r="10" ht="12.75">
      <c r="A10" t="s">
        <v>182</v>
      </c>
    </row>
    <row r="11" ht="12.75">
      <c r="A11" t="s">
        <v>183</v>
      </c>
    </row>
    <row r="12" ht="12.75">
      <c r="A12" t="s">
        <v>184</v>
      </c>
    </row>
    <row r="13" ht="12.75">
      <c r="A13" t="s">
        <v>185</v>
      </c>
    </row>
    <row r="14" ht="12.75">
      <c r="A14" t="s">
        <v>186</v>
      </c>
    </row>
    <row r="15" ht="12.75">
      <c r="A15" t="s">
        <v>187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Pomona, 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calcantara</dc:creator>
  <cp:keywords/>
  <dc:description/>
  <cp:lastModifiedBy>Garvey, Mike</cp:lastModifiedBy>
  <cp:lastPrinted>2022-01-05T19:42:32Z</cp:lastPrinted>
  <dcterms:created xsi:type="dcterms:W3CDTF">2012-04-09T16:05:05Z</dcterms:created>
  <dcterms:modified xsi:type="dcterms:W3CDTF">2022-01-05T20:57:01Z</dcterms:modified>
  <cp:category/>
  <cp:version/>
  <cp:contentType/>
  <cp:contentStatus/>
</cp:coreProperties>
</file>